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40"/>
  </bookViews>
  <sheets>
    <sheet name="Обеспеченность" sheetId="1" r:id="rId1"/>
    <sheet name="для слепых и слабовидящих" sheetId="2" r:id="rId2"/>
    <sheet name="для глухих и слабослышащих" sheetId="3" r:id="rId3"/>
    <sheet name="при тяжелых нарушениях речи" sheetId="4" r:id="rId4"/>
    <sheet name="при нарушении ОДА" sheetId="5" r:id="rId5"/>
    <sheet name="при интеллектуальных нарушениях" sheetId="6" r:id="rId6"/>
  </sheets>
  <definedNames>
    <definedName name="_xlnm.Print_Area" localSheetId="1">'для слепых и слабовидящих'!$A$1:$AT$24</definedName>
    <definedName name="_xlnm.Print_Area" localSheetId="0">Обеспеченность!$A$1:$AX$166</definedName>
  </definedNames>
  <calcPr calcId="145621"/>
</workbook>
</file>

<file path=xl/calcChain.xml><?xml version="1.0" encoding="utf-8"?>
<calcChain xmlns="http://schemas.openxmlformats.org/spreadsheetml/2006/main">
  <c r="BG116" i="6" l="1"/>
  <c r="BH116" i="6"/>
  <c r="BI116" i="6"/>
  <c r="BJ116" i="6"/>
  <c r="BK114" i="6"/>
  <c r="BL114" i="6"/>
  <c r="BB114" i="6"/>
  <c r="BC114" i="6"/>
  <c r="BD114" i="6"/>
  <c r="BE114" i="6"/>
  <c r="BF114" i="6"/>
  <c r="BG114" i="6"/>
  <c r="BH114" i="6"/>
  <c r="BI114" i="6"/>
  <c r="BJ114" i="6"/>
  <c r="BB115" i="6"/>
  <c r="BC115" i="6"/>
  <c r="BD115" i="6"/>
  <c r="BE115" i="6"/>
  <c r="BF115" i="6"/>
  <c r="BH115" i="6"/>
  <c r="BI115" i="6"/>
  <c r="BJ115" i="6"/>
  <c r="BA107" i="6"/>
  <c r="BA109" i="6"/>
  <c r="BA110" i="6"/>
  <c r="BA111" i="6"/>
  <c r="BA112" i="6"/>
  <c r="BA113" i="6"/>
  <c r="BA114" i="6"/>
  <c r="BA115" i="6"/>
  <c r="BA116" i="6"/>
  <c r="AN106" i="6"/>
  <c r="AN107" i="6"/>
  <c r="AN108" i="6"/>
  <c r="AN109" i="6"/>
  <c r="AN110" i="6"/>
  <c r="AN111" i="6"/>
  <c r="AN112" i="6"/>
  <c r="AN113" i="6"/>
  <c r="AN114" i="6"/>
  <c r="AN115" i="6"/>
  <c r="AN116" i="6"/>
  <c r="AA106" i="6"/>
  <c r="AA107" i="6"/>
  <c r="AA108" i="6"/>
  <c r="AA109" i="6"/>
  <c r="AA110" i="6"/>
  <c r="AA111" i="6"/>
  <c r="AA112" i="6"/>
  <c r="AA113" i="6"/>
  <c r="AA114" i="6"/>
  <c r="AA115" i="6"/>
  <c r="AA116" i="6"/>
  <c r="N107" i="6"/>
  <c r="N108" i="6"/>
  <c r="N109" i="6"/>
  <c r="N110" i="6"/>
  <c r="N111" i="6"/>
  <c r="N112" i="6"/>
  <c r="N113" i="6"/>
  <c r="N114" i="6"/>
  <c r="N115" i="6"/>
  <c r="N116" i="6"/>
  <c r="BI29" i="5"/>
  <c r="AY29" i="5"/>
  <c r="AZ29" i="5"/>
  <c r="BA29" i="5"/>
  <c r="BB29" i="5"/>
  <c r="BC29" i="5"/>
  <c r="BD29" i="5"/>
  <c r="BE29" i="5"/>
  <c r="BF29" i="5"/>
  <c r="BH29" i="5"/>
  <c r="AX29" i="5"/>
  <c r="AK29" i="5"/>
  <c r="Y29" i="5"/>
  <c r="M29" i="5"/>
  <c r="AT5" i="2"/>
  <c r="AK5" i="2"/>
  <c r="R4" i="2"/>
  <c r="J5" i="2"/>
  <c r="AB24" i="2"/>
  <c r="S24" i="2"/>
  <c r="J24" i="2"/>
  <c r="AX163" i="1"/>
  <c r="AX164" i="1"/>
  <c r="AX165" i="1"/>
  <c r="AX166" i="1"/>
  <c r="AW164" i="1"/>
  <c r="AM164" i="1"/>
  <c r="AN164" i="1"/>
  <c r="AO164" i="1"/>
  <c r="AP164" i="1"/>
  <c r="AQ164" i="1"/>
  <c r="AR164" i="1"/>
  <c r="AS164" i="1"/>
  <c r="AT164" i="1"/>
  <c r="AU164" i="1"/>
  <c r="AJ163" i="1"/>
  <c r="AL163" i="1" s="1"/>
  <c r="AK163" i="1"/>
  <c r="AL161" i="1"/>
  <c r="AL162" i="1"/>
  <c r="AL164" i="1"/>
  <c r="AL165" i="1"/>
  <c r="AL166" i="1"/>
  <c r="Z161" i="1"/>
  <c r="Z162" i="1"/>
  <c r="Z163" i="1"/>
  <c r="Z164" i="1"/>
  <c r="Z165" i="1"/>
  <c r="Z166" i="1"/>
  <c r="N163" i="1"/>
  <c r="N164" i="1"/>
  <c r="N165" i="1"/>
  <c r="N166" i="1"/>
  <c r="BN52" i="6" l="1"/>
  <c r="BN53" i="6"/>
  <c r="BN54" i="6"/>
  <c r="BN55" i="6"/>
  <c r="BN56" i="6"/>
  <c r="BN57" i="6"/>
  <c r="BG53" i="6"/>
  <c r="BH53" i="6"/>
  <c r="BI53" i="6"/>
  <c r="BJ53" i="6"/>
  <c r="BK53" i="6"/>
  <c r="BB53" i="6"/>
  <c r="BD53" i="6"/>
  <c r="BE53" i="6"/>
  <c r="BF53" i="6"/>
  <c r="AV5" i="1" l="1"/>
  <c r="AW5" i="1"/>
  <c r="AV6" i="1"/>
  <c r="AW6" i="1"/>
  <c r="AN5" i="1"/>
  <c r="AO5" i="1"/>
  <c r="AP5" i="1"/>
  <c r="AQ5" i="1"/>
  <c r="AR5" i="1"/>
  <c r="AS5" i="1"/>
  <c r="AT5" i="1"/>
  <c r="AU5" i="1"/>
  <c r="AN6" i="1"/>
  <c r="AO6" i="1"/>
  <c r="AP6" i="1"/>
  <c r="AQ6" i="1"/>
  <c r="AR6" i="1"/>
  <c r="AS6" i="1"/>
  <c r="AT6" i="1"/>
  <c r="AU6" i="1"/>
  <c r="AN7" i="1"/>
  <c r="AO7" i="1"/>
  <c r="AP7" i="1"/>
  <c r="AQ7" i="1"/>
  <c r="AR7" i="1"/>
  <c r="AS7" i="1"/>
  <c r="AT7" i="1"/>
  <c r="AU7" i="1"/>
  <c r="AM6" i="1"/>
  <c r="AM7" i="1"/>
  <c r="AM5" i="1"/>
  <c r="AN128" i="1"/>
  <c r="AO128" i="1"/>
  <c r="AP128" i="1"/>
  <c r="AQ128" i="1"/>
  <c r="AR128" i="1"/>
  <c r="AS128" i="1"/>
  <c r="AT128" i="1"/>
  <c r="AU128" i="1"/>
  <c r="AV128" i="1"/>
  <c r="AW128" i="1"/>
  <c r="AM128" i="1"/>
  <c r="AQ28" i="4"/>
  <c r="AR28" i="4"/>
  <c r="AS28" i="4"/>
  <c r="AT28" i="4"/>
  <c r="AV28" i="4"/>
  <c r="AW28" i="4"/>
  <c r="AX28" i="4"/>
  <c r="AP28" i="4"/>
  <c r="BL113" i="6"/>
  <c r="BB113" i="6"/>
  <c r="BC113" i="6"/>
  <c r="BD113" i="6"/>
  <c r="BE113" i="6"/>
  <c r="BF113" i="6"/>
  <c r="BG113" i="6"/>
  <c r="BH113" i="6"/>
  <c r="BI113" i="6"/>
  <c r="BJ113" i="6"/>
  <c r="BA105" i="6" l="1"/>
  <c r="BA106" i="6"/>
  <c r="BA79" i="6"/>
  <c r="BA80" i="6"/>
  <c r="BA81" i="6"/>
  <c r="BA82" i="6"/>
  <c r="BA83" i="6"/>
  <c r="BA84" i="6"/>
  <c r="BA85" i="6"/>
  <c r="BA87" i="6"/>
  <c r="BA88" i="6"/>
  <c r="BA89" i="6"/>
  <c r="BA90" i="6"/>
  <c r="BA91" i="6"/>
  <c r="BA92" i="6"/>
  <c r="BN79" i="6"/>
  <c r="BN80" i="6"/>
  <c r="BN81" i="6"/>
  <c r="BN82" i="6"/>
  <c r="BN83" i="6"/>
  <c r="BN84" i="6"/>
  <c r="BN85" i="6"/>
  <c r="BN91" i="6"/>
  <c r="BC83" i="6"/>
  <c r="BD83" i="6"/>
  <c r="BE83" i="6"/>
  <c r="BF83" i="6"/>
  <c r="BG83" i="6"/>
  <c r="BH83" i="6"/>
  <c r="BI83" i="6"/>
  <c r="BJ83" i="6"/>
  <c r="BC84" i="6"/>
  <c r="BD84" i="6"/>
  <c r="BE84" i="6"/>
  <c r="BF84" i="6"/>
  <c r="BG84" i="6"/>
  <c r="BH84" i="6"/>
  <c r="BI84" i="6"/>
  <c r="BJ84" i="6"/>
  <c r="BC85" i="6"/>
  <c r="BD85" i="6"/>
  <c r="BE85" i="6"/>
  <c r="BG85" i="6"/>
  <c r="BH85" i="6"/>
  <c r="BI85" i="6"/>
  <c r="BJ85" i="6"/>
  <c r="BB84" i="6"/>
  <c r="BB83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N81" i="6"/>
  <c r="N82" i="6"/>
  <c r="N83" i="6"/>
  <c r="N84" i="6"/>
  <c r="N85" i="6"/>
  <c r="N86" i="6"/>
  <c r="N87" i="6"/>
  <c r="N88" i="6"/>
  <c r="N89" i="6"/>
  <c r="N90" i="6"/>
  <c r="N91" i="6"/>
  <c r="AK6" i="5"/>
  <c r="AK7" i="5"/>
  <c r="AK8" i="5"/>
  <c r="AK10" i="5"/>
  <c r="AK11" i="5"/>
  <c r="AK12" i="5"/>
  <c r="AK13" i="5"/>
  <c r="AK15" i="5"/>
  <c r="AK17" i="5"/>
  <c r="AK18" i="5"/>
  <c r="AK20" i="5"/>
  <c r="AK21" i="5"/>
  <c r="AK23" i="5"/>
  <c r="AK25" i="5"/>
  <c r="AK27" i="5"/>
  <c r="Y6" i="5"/>
  <c r="Y7" i="5"/>
  <c r="Y8" i="5"/>
  <c r="Y10" i="5"/>
  <c r="Y11" i="5"/>
  <c r="Y12" i="5"/>
  <c r="Y13" i="5"/>
  <c r="Y15" i="5"/>
  <c r="Y17" i="5"/>
  <c r="Y18" i="5"/>
  <c r="Y20" i="5"/>
  <c r="Y21" i="5"/>
  <c r="Y23" i="5"/>
  <c r="Y25" i="5"/>
  <c r="Y27" i="5"/>
  <c r="M6" i="5"/>
  <c r="M7" i="5"/>
  <c r="M8" i="5"/>
  <c r="M10" i="5"/>
  <c r="M11" i="5"/>
  <c r="M12" i="5"/>
  <c r="M13" i="5"/>
  <c r="M15" i="5"/>
  <c r="M17" i="5"/>
  <c r="M18" i="5"/>
  <c r="M20" i="5"/>
  <c r="M21" i="5"/>
  <c r="M23" i="5"/>
  <c r="M25" i="5"/>
  <c r="M27" i="5"/>
  <c r="AK18" i="2"/>
  <c r="AK20" i="2"/>
  <c r="AK22" i="2"/>
  <c r="AX128" i="1"/>
  <c r="AX129" i="1"/>
  <c r="AX130" i="1"/>
  <c r="AX131" i="1"/>
  <c r="AX132" i="1"/>
  <c r="AX133" i="1"/>
  <c r="AX134" i="1"/>
  <c r="AX135" i="1"/>
  <c r="AX136" i="1"/>
  <c r="AX137" i="1"/>
  <c r="AX138" i="1"/>
  <c r="AN130" i="1"/>
  <c r="AO130" i="1"/>
  <c r="AP130" i="1"/>
  <c r="AQ130" i="1"/>
  <c r="AR130" i="1"/>
  <c r="AS130" i="1"/>
  <c r="AT130" i="1"/>
  <c r="AU130" i="1"/>
  <c r="AV130" i="1"/>
  <c r="AN131" i="1"/>
  <c r="AO131" i="1"/>
  <c r="AP131" i="1"/>
  <c r="AQ131" i="1"/>
  <c r="AR131" i="1"/>
  <c r="AS131" i="1"/>
  <c r="AT131" i="1"/>
  <c r="AU131" i="1"/>
  <c r="AV131" i="1"/>
  <c r="AW131" i="1"/>
  <c r="AN132" i="1"/>
  <c r="AO132" i="1"/>
  <c r="AP132" i="1"/>
  <c r="AQ132" i="1"/>
  <c r="AR132" i="1"/>
  <c r="AS132" i="1"/>
  <c r="AU132" i="1"/>
  <c r="AM131" i="1"/>
  <c r="AM132" i="1"/>
  <c r="AM130" i="1"/>
  <c r="BN110" i="6"/>
  <c r="BN111" i="6"/>
  <c r="BN112" i="6"/>
  <c r="BN114" i="6"/>
  <c r="BN116" i="6"/>
  <c r="BD112" i="6"/>
  <c r="BE112" i="6"/>
  <c r="BF112" i="6"/>
  <c r="BG112" i="6"/>
  <c r="BH112" i="6"/>
  <c r="BI112" i="6"/>
  <c r="BJ112" i="6"/>
  <c r="BB112" i="6"/>
  <c r="BC110" i="6"/>
  <c r="BC111" i="6"/>
  <c r="BC112" i="6"/>
  <c r="BE14" i="6"/>
  <c r="BF14" i="6"/>
  <c r="BG14" i="6"/>
  <c r="BI14" i="6"/>
  <c r="BJ14" i="6"/>
  <c r="BC15" i="6"/>
  <c r="BC13" i="6" s="1"/>
  <c r="BE15" i="6"/>
  <c r="BF15" i="6"/>
  <c r="BG15" i="6"/>
  <c r="BH15" i="6"/>
  <c r="BI15" i="6"/>
  <c r="BJ15" i="6"/>
  <c r="BL15" i="6"/>
  <c r="BM15" i="6"/>
  <c r="BF16" i="6"/>
  <c r="BH16" i="6"/>
  <c r="BJ16" i="6"/>
  <c r="BK16" i="6"/>
  <c r="BF17" i="6"/>
  <c r="BH17" i="6"/>
  <c r="BB15" i="6"/>
  <c r="BB109" i="6"/>
  <c r="BC109" i="6"/>
  <c r="BD109" i="6"/>
  <c r="BE109" i="6"/>
  <c r="BF109" i="6"/>
  <c r="BG109" i="6"/>
  <c r="BH109" i="6"/>
  <c r="BI109" i="6"/>
  <c r="BN109" i="6" s="1"/>
  <c r="BJ109" i="6"/>
  <c r="BK109" i="6"/>
  <c r="AQ30" i="1"/>
  <c r="AR30" i="1"/>
  <c r="AS30" i="1"/>
  <c r="AT30" i="1"/>
  <c r="AU30" i="1"/>
  <c r="AV30" i="1"/>
  <c r="AW30" i="1"/>
  <c r="AN31" i="1"/>
  <c r="AO31" i="1"/>
  <c r="AP31" i="1"/>
  <c r="AQ31" i="1"/>
  <c r="AR31" i="1"/>
  <c r="AS31" i="1"/>
  <c r="AT31" i="1"/>
  <c r="AU31" i="1"/>
  <c r="AV31" i="1"/>
  <c r="AW31" i="1"/>
  <c r="AN32" i="1"/>
  <c r="AO32" i="1"/>
  <c r="AP32" i="1"/>
  <c r="AQ32" i="1"/>
  <c r="AR32" i="1"/>
  <c r="AS32" i="1"/>
  <c r="AT32" i="1"/>
  <c r="AU32" i="1"/>
  <c r="AV32" i="1"/>
  <c r="AW32" i="1"/>
  <c r="AN33" i="1"/>
  <c r="AO33" i="1"/>
  <c r="AP33" i="1"/>
  <c r="AQ33" i="1"/>
  <c r="AR33" i="1"/>
  <c r="AS33" i="1"/>
  <c r="AT33" i="1"/>
  <c r="AU33" i="1"/>
  <c r="AV33" i="1"/>
  <c r="AW33" i="1"/>
  <c r="AN34" i="1"/>
  <c r="AO34" i="1"/>
  <c r="AP34" i="1"/>
  <c r="AQ34" i="1"/>
  <c r="AR34" i="1"/>
  <c r="AS34" i="1"/>
  <c r="AT34" i="1"/>
  <c r="AU34" i="1"/>
  <c r="AV34" i="1"/>
  <c r="AW34" i="1"/>
  <c r="AN35" i="1"/>
  <c r="AO35" i="1"/>
  <c r="AP35" i="1"/>
  <c r="AQ35" i="1"/>
  <c r="AR35" i="1"/>
  <c r="AS35" i="1"/>
  <c r="AT35" i="1"/>
  <c r="AU35" i="1"/>
  <c r="AV35" i="1"/>
  <c r="AW35" i="1"/>
  <c r="AN36" i="1"/>
  <c r="AO36" i="1"/>
  <c r="AP36" i="1"/>
  <c r="AQ36" i="1"/>
  <c r="AR36" i="1"/>
  <c r="AS36" i="1"/>
  <c r="AT36" i="1"/>
  <c r="AU36" i="1"/>
  <c r="AV36" i="1"/>
  <c r="AW36" i="1"/>
  <c r="AN37" i="1"/>
  <c r="AO37" i="1"/>
  <c r="AP37" i="1"/>
  <c r="AQ37" i="1"/>
  <c r="AR37" i="1"/>
  <c r="AS37" i="1"/>
  <c r="AT37" i="1"/>
  <c r="AU37" i="1"/>
  <c r="AV37" i="1"/>
  <c r="AW37" i="1"/>
  <c r="AN38" i="1"/>
  <c r="AO38" i="1"/>
  <c r="AP38" i="1"/>
  <c r="AQ38" i="1"/>
  <c r="AR38" i="1"/>
  <c r="AS38" i="1"/>
  <c r="AT38" i="1"/>
  <c r="AU38" i="1"/>
  <c r="AV38" i="1"/>
  <c r="AW38" i="1"/>
  <c r="AN39" i="1"/>
  <c r="AO39" i="1"/>
  <c r="AP39" i="1"/>
  <c r="AQ39" i="1"/>
  <c r="AR39" i="1"/>
  <c r="AS39" i="1"/>
  <c r="AT39" i="1"/>
  <c r="AU39" i="1"/>
  <c r="AV39" i="1"/>
  <c r="AW39" i="1"/>
  <c r="AN40" i="1"/>
  <c r="AO40" i="1"/>
  <c r="AP40" i="1"/>
  <c r="AQ40" i="1"/>
  <c r="AR40" i="1"/>
  <c r="AS40" i="1"/>
  <c r="AT40" i="1"/>
  <c r="AU40" i="1"/>
  <c r="AV40" i="1"/>
  <c r="AW40" i="1"/>
  <c r="AN41" i="1"/>
  <c r="AO41" i="1"/>
  <c r="AP41" i="1"/>
  <c r="AQ41" i="1"/>
  <c r="AR41" i="1"/>
  <c r="AS41" i="1"/>
  <c r="AT41" i="1"/>
  <c r="AU41" i="1"/>
  <c r="AV41" i="1"/>
  <c r="AW41" i="1"/>
  <c r="AN42" i="1"/>
  <c r="AO42" i="1"/>
  <c r="AP42" i="1"/>
  <c r="AQ42" i="1"/>
  <c r="AR42" i="1"/>
  <c r="AS42" i="1"/>
  <c r="AT42" i="1"/>
  <c r="AU42" i="1"/>
  <c r="AV42" i="1"/>
  <c r="AW42" i="1"/>
  <c r="AN43" i="1"/>
  <c r="AO43" i="1"/>
  <c r="AP43" i="1"/>
  <c r="AQ43" i="1"/>
  <c r="AR43" i="1"/>
  <c r="AS43" i="1"/>
  <c r="AT43" i="1"/>
  <c r="AU43" i="1"/>
  <c r="AV43" i="1"/>
  <c r="AW43" i="1"/>
  <c r="AN44" i="1"/>
  <c r="AO44" i="1"/>
  <c r="AP44" i="1"/>
  <c r="AQ44" i="1"/>
  <c r="AR44" i="1"/>
  <c r="AS44" i="1"/>
  <c r="AT44" i="1"/>
  <c r="AU44" i="1"/>
  <c r="AV44" i="1"/>
  <c r="AW44" i="1"/>
  <c r="AN45" i="1"/>
  <c r="AO45" i="1"/>
  <c r="AP45" i="1"/>
  <c r="AQ45" i="1"/>
  <c r="AR45" i="1"/>
  <c r="AS45" i="1"/>
  <c r="AT45" i="1"/>
  <c r="AU45" i="1"/>
  <c r="AV45" i="1"/>
  <c r="AW45" i="1"/>
  <c r="AN46" i="1"/>
  <c r="AO46" i="1"/>
  <c r="AP46" i="1"/>
  <c r="AQ46" i="1"/>
  <c r="AR46" i="1"/>
  <c r="AS46" i="1"/>
  <c r="AT46" i="1"/>
  <c r="AU46" i="1"/>
  <c r="AN47" i="1"/>
  <c r="AO47" i="1"/>
  <c r="AP47" i="1"/>
  <c r="AQ47" i="1"/>
  <c r="AR47" i="1"/>
  <c r="AS47" i="1"/>
  <c r="AT47" i="1"/>
  <c r="AU47" i="1"/>
  <c r="AV47" i="1"/>
  <c r="AW47" i="1"/>
  <c r="AN48" i="1"/>
  <c r="AO48" i="1"/>
  <c r="AP48" i="1"/>
  <c r="AQ48" i="1"/>
  <c r="AR48" i="1"/>
  <c r="AS48" i="1"/>
  <c r="AT48" i="1"/>
  <c r="AU48" i="1"/>
  <c r="AN49" i="1"/>
  <c r="AO49" i="1"/>
  <c r="AP49" i="1"/>
  <c r="AQ49" i="1"/>
  <c r="AR49" i="1"/>
  <c r="AS49" i="1"/>
  <c r="AT49" i="1"/>
  <c r="AU49" i="1"/>
  <c r="AW49" i="1"/>
  <c r="AN50" i="1"/>
  <c r="AO50" i="1"/>
  <c r="AP50" i="1"/>
  <c r="AQ50" i="1"/>
  <c r="AR50" i="1"/>
  <c r="AS50" i="1"/>
  <c r="AT50" i="1"/>
  <c r="AU50" i="1"/>
  <c r="AV50" i="1"/>
  <c r="AW50" i="1"/>
  <c r="AN51" i="1"/>
  <c r="AO51" i="1"/>
  <c r="AP51" i="1"/>
  <c r="AQ51" i="1"/>
  <c r="AR51" i="1"/>
  <c r="AS51" i="1"/>
  <c r="AT51" i="1"/>
  <c r="AU51" i="1"/>
  <c r="AV51" i="1"/>
  <c r="AW51" i="1"/>
  <c r="AN52" i="1"/>
  <c r="AO52" i="1"/>
  <c r="AP52" i="1"/>
  <c r="AQ52" i="1"/>
  <c r="AR52" i="1"/>
  <c r="AS52" i="1"/>
  <c r="AT52" i="1"/>
  <c r="AU52" i="1"/>
  <c r="AV52" i="1"/>
  <c r="AW52" i="1"/>
  <c r="AN53" i="1"/>
  <c r="AO53" i="1"/>
  <c r="AP53" i="1"/>
  <c r="AQ53" i="1"/>
  <c r="AR53" i="1"/>
  <c r="AS53" i="1"/>
  <c r="AT53" i="1"/>
  <c r="AU53" i="1"/>
  <c r="AV53" i="1"/>
  <c r="AW53" i="1"/>
  <c r="AN54" i="1"/>
  <c r="AO54" i="1"/>
  <c r="AP54" i="1"/>
  <c r="AQ54" i="1"/>
  <c r="AR54" i="1"/>
  <c r="AS54" i="1"/>
  <c r="AT54" i="1"/>
  <c r="AU54" i="1"/>
  <c r="AV54" i="1"/>
  <c r="AW54" i="1"/>
  <c r="AN55" i="1"/>
  <c r="AO55" i="1"/>
  <c r="AP55" i="1"/>
  <c r="AQ55" i="1"/>
  <c r="AR55" i="1"/>
  <c r="AS55" i="1"/>
  <c r="AT55" i="1"/>
  <c r="AU55" i="1"/>
  <c r="AV55" i="1"/>
  <c r="AW55" i="1"/>
  <c r="AN56" i="1"/>
  <c r="AO56" i="1"/>
  <c r="AP56" i="1"/>
  <c r="AQ56" i="1"/>
  <c r="AR56" i="1"/>
  <c r="AS56" i="1"/>
  <c r="AT56" i="1"/>
  <c r="AU56" i="1"/>
  <c r="AV56" i="1"/>
  <c r="AW56" i="1"/>
  <c r="AN57" i="1"/>
  <c r="AO57" i="1"/>
  <c r="AP57" i="1"/>
  <c r="AQ57" i="1"/>
  <c r="AR57" i="1"/>
  <c r="AS57" i="1"/>
  <c r="AT57" i="1"/>
  <c r="AU57" i="1"/>
  <c r="AV57" i="1"/>
  <c r="AW57" i="1"/>
  <c r="AN58" i="1"/>
  <c r="AO58" i="1"/>
  <c r="AP58" i="1"/>
  <c r="AQ58" i="1"/>
  <c r="AR58" i="1"/>
  <c r="AS58" i="1"/>
  <c r="AT58" i="1"/>
  <c r="AU58" i="1"/>
  <c r="AV58" i="1"/>
  <c r="AW58" i="1"/>
  <c r="AN59" i="1"/>
  <c r="AO59" i="1"/>
  <c r="AP59" i="1"/>
  <c r="AQ59" i="1"/>
  <c r="AR59" i="1"/>
  <c r="AS59" i="1"/>
  <c r="AT59" i="1"/>
  <c r="AU59" i="1"/>
  <c r="AV59" i="1"/>
  <c r="AW59" i="1"/>
  <c r="AN60" i="1"/>
  <c r="AO60" i="1"/>
  <c r="AP60" i="1"/>
  <c r="AQ60" i="1"/>
  <c r="AR60" i="1"/>
  <c r="AS60" i="1"/>
  <c r="AT60" i="1"/>
  <c r="AU60" i="1"/>
  <c r="AV60" i="1"/>
  <c r="AW60" i="1"/>
  <c r="AT61" i="1"/>
  <c r="AU61" i="1"/>
  <c r="AV61" i="1"/>
  <c r="AW6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31" i="1"/>
  <c r="AN121" i="1"/>
  <c r="AO121" i="1"/>
  <c r="AP121" i="1"/>
  <c r="AQ121" i="1"/>
  <c r="AR121" i="1"/>
  <c r="AS121" i="1"/>
  <c r="AT121" i="1"/>
  <c r="AU121" i="1"/>
  <c r="AV121" i="1"/>
  <c r="AW121" i="1"/>
  <c r="AN122" i="1"/>
  <c r="AO122" i="1"/>
  <c r="AP122" i="1"/>
  <c r="AQ122" i="1"/>
  <c r="AR122" i="1"/>
  <c r="AS122" i="1"/>
  <c r="AT122" i="1"/>
  <c r="AU122" i="1"/>
  <c r="AV122" i="1"/>
  <c r="AW122" i="1"/>
  <c r="AN123" i="1"/>
  <c r="AO123" i="1"/>
  <c r="AP123" i="1"/>
  <c r="AQ123" i="1"/>
  <c r="AR123" i="1"/>
  <c r="AS123" i="1"/>
  <c r="AT123" i="1"/>
  <c r="AU123" i="1"/>
  <c r="AV123" i="1"/>
  <c r="AW123" i="1"/>
  <c r="AN124" i="1"/>
  <c r="AO124" i="1"/>
  <c r="AP124" i="1"/>
  <c r="AQ124" i="1"/>
  <c r="AR124" i="1"/>
  <c r="AS124" i="1"/>
  <c r="AT124" i="1"/>
  <c r="AU124" i="1"/>
  <c r="AV124" i="1"/>
  <c r="AW124" i="1"/>
  <c r="AN125" i="1"/>
  <c r="AO125" i="1"/>
  <c r="AP125" i="1"/>
  <c r="AQ125" i="1"/>
  <c r="AR125" i="1"/>
  <c r="AT125" i="1"/>
  <c r="AN126" i="1"/>
  <c r="AO126" i="1"/>
  <c r="AP126" i="1"/>
  <c r="AQ126" i="1"/>
  <c r="AR126" i="1"/>
  <c r="AS126" i="1"/>
  <c r="AT126" i="1"/>
  <c r="AU126" i="1"/>
  <c r="AM122" i="1"/>
  <c r="AM123" i="1"/>
  <c r="AM124" i="1"/>
  <c r="AM125" i="1"/>
  <c r="AM126" i="1"/>
  <c r="AM121" i="1"/>
  <c r="AN149" i="1"/>
  <c r="AO149" i="1"/>
  <c r="AP149" i="1"/>
  <c r="AQ149" i="1"/>
  <c r="AR149" i="1"/>
  <c r="AS149" i="1"/>
  <c r="AT149" i="1"/>
  <c r="AU149" i="1"/>
  <c r="AV149" i="1"/>
  <c r="AW149" i="1"/>
  <c r="AM149" i="1"/>
  <c r="BE13" i="6" l="1"/>
  <c r="BN6" i="6"/>
  <c r="BN7" i="6"/>
  <c r="BN8" i="6"/>
  <c r="BN9" i="6"/>
  <c r="BN10" i="6"/>
  <c r="BN11" i="6"/>
  <c r="BN12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A6" i="6"/>
  <c r="BA7" i="6"/>
  <c r="BA8" i="6"/>
  <c r="BA9" i="6"/>
  <c r="BA10" i="6"/>
  <c r="BA11" i="6"/>
  <c r="BA12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G32" i="6"/>
  <c r="BH32" i="6"/>
  <c r="BI32" i="6"/>
  <c r="BJ32" i="6"/>
  <c r="BF32" i="6"/>
  <c r="BH19" i="6"/>
  <c r="BI19" i="6"/>
  <c r="BJ19" i="6"/>
  <c r="BF20" i="6"/>
  <c r="BC21" i="6"/>
  <c r="BD21" i="6"/>
  <c r="BF21" i="6"/>
  <c r="BG21" i="6"/>
  <c r="BI21" i="6"/>
  <c r="BD22" i="6"/>
  <c r="BE22" i="6"/>
  <c r="BF22" i="6"/>
  <c r="BG22" i="6"/>
  <c r="BH22" i="6"/>
  <c r="BI22" i="6"/>
  <c r="BJ22" i="6"/>
  <c r="BC23" i="6"/>
  <c r="BD23" i="6"/>
  <c r="BE23" i="6"/>
  <c r="BF23" i="6"/>
  <c r="BG23" i="6"/>
  <c r="BJ23" i="6"/>
  <c r="BH24" i="6"/>
  <c r="BI24" i="6"/>
  <c r="BJ24" i="6"/>
  <c r="BE25" i="6"/>
  <c r="BF25" i="6"/>
  <c r="BH25" i="6"/>
  <c r="BI25" i="6"/>
  <c r="BJ25" i="6"/>
  <c r="BD26" i="6"/>
  <c r="BG26" i="6"/>
  <c r="BH26" i="6"/>
  <c r="BC27" i="6"/>
  <c r="BD27" i="6"/>
  <c r="BC28" i="6"/>
  <c r="BD28" i="6"/>
  <c r="BH28" i="6"/>
  <c r="BJ28" i="6"/>
  <c r="BG29" i="6"/>
  <c r="BI29" i="6"/>
  <c r="BJ29" i="6"/>
  <c r="BC30" i="6"/>
  <c r="BD30" i="6"/>
  <c r="BF30" i="6"/>
  <c r="BG30" i="6"/>
  <c r="BH30" i="6"/>
  <c r="BB23" i="6"/>
  <c r="BB25" i="6"/>
  <c r="BB27" i="6"/>
  <c r="BC32" i="6"/>
  <c r="AP18" i="6"/>
  <c r="AQ18" i="6"/>
  <c r="AR18" i="6"/>
  <c r="AS18" i="6"/>
  <c r="AT18" i="6"/>
  <c r="AU18" i="6"/>
  <c r="AV18" i="6"/>
  <c r="AW18" i="6"/>
  <c r="AO18" i="6"/>
  <c r="AA6" i="6"/>
  <c r="AA7" i="6"/>
  <c r="AA8" i="6"/>
  <c r="AA9" i="6"/>
  <c r="AA10" i="6"/>
  <c r="AA11" i="6"/>
  <c r="AA12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N6" i="6"/>
  <c r="AN7" i="6"/>
  <c r="AN8" i="6"/>
  <c r="AN9" i="6"/>
  <c r="AN10" i="6"/>
  <c r="AN11" i="6"/>
  <c r="AN12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6" i="6"/>
  <c r="N7" i="6"/>
  <c r="N8" i="6"/>
  <c r="N9" i="6"/>
  <c r="N10" i="6"/>
  <c r="N11" i="6"/>
  <c r="N12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BI10" i="5"/>
  <c r="BI11" i="5"/>
  <c r="BI12" i="5"/>
  <c r="BI13" i="5"/>
  <c r="BI20" i="5"/>
  <c r="BI21" i="5"/>
  <c r="BI23" i="5"/>
  <c r="BI25" i="5"/>
  <c r="AW6" i="5"/>
  <c r="AW7" i="5"/>
  <c r="AW8" i="5"/>
  <c r="AW10" i="5"/>
  <c r="AW11" i="5"/>
  <c r="AW12" i="5"/>
  <c r="AW13" i="5"/>
  <c r="AW15" i="5"/>
  <c r="AW17" i="5"/>
  <c r="AW18" i="5"/>
  <c r="AW20" i="5"/>
  <c r="AW21" i="5"/>
  <c r="AW23" i="5"/>
  <c r="AW25" i="5"/>
  <c r="AW27" i="5"/>
  <c r="AO6" i="4"/>
  <c r="AO7" i="4"/>
  <c r="AO8" i="4"/>
  <c r="AO9" i="4"/>
  <c r="AO10" i="4"/>
  <c r="AO11" i="4"/>
  <c r="AO12" i="4"/>
  <c r="AO13" i="4"/>
  <c r="AO15" i="4"/>
  <c r="AO16" i="4"/>
  <c r="AO18" i="4"/>
  <c r="AO20" i="4"/>
  <c r="AO21" i="4"/>
  <c r="AO22" i="4"/>
  <c r="AO23" i="4"/>
  <c r="AO24" i="4"/>
  <c r="AO26" i="4"/>
  <c r="AO28" i="4"/>
  <c r="AR8" i="3"/>
  <c r="AY8" i="3" s="1"/>
  <c r="AQ9" i="3"/>
  <c r="AY9" i="3" s="1"/>
  <c r="K6" i="3"/>
  <c r="K8" i="3"/>
  <c r="K9" i="3"/>
  <c r="K11" i="3"/>
  <c r="K13" i="3"/>
  <c r="U6" i="3"/>
  <c r="U8" i="3"/>
  <c r="U9" i="3"/>
  <c r="U11" i="3"/>
  <c r="U13" i="3"/>
  <c r="AE6" i="3"/>
  <c r="AE8" i="3"/>
  <c r="AE9" i="3"/>
  <c r="AE11" i="3"/>
  <c r="AE13" i="3"/>
  <c r="AO6" i="3"/>
  <c r="AO8" i="3"/>
  <c r="AO9" i="3"/>
  <c r="AO11" i="3"/>
  <c r="AO13" i="3"/>
  <c r="AN9" i="2"/>
  <c r="AT9" i="2" s="1"/>
  <c r="AP10" i="2"/>
  <c r="AL10" i="2"/>
  <c r="AK7" i="2"/>
  <c r="AK9" i="2"/>
  <c r="AK10" i="2"/>
  <c r="AK12" i="2"/>
  <c r="AK14" i="2"/>
  <c r="N28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Z23" i="1"/>
  <c r="Z24" i="1"/>
  <c r="Z25" i="1"/>
  <c r="Z26" i="1"/>
  <c r="Z27" i="1"/>
  <c r="Z28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47" i="1"/>
  <c r="Z64" i="1"/>
  <c r="Z65" i="1"/>
  <c r="Z66" i="1"/>
  <c r="Z67" i="1"/>
  <c r="Z68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X24" i="1"/>
  <c r="AX25" i="1"/>
  <c r="AX26" i="1"/>
  <c r="AX27" i="1"/>
  <c r="AX28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T10" i="2" l="1"/>
  <c r="BD99" i="6"/>
  <c r="BE99" i="6"/>
  <c r="BF99" i="6"/>
  <c r="BG99" i="6"/>
  <c r="BH99" i="6"/>
  <c r="BI99" i="6"/>
  <c r="BJ99" i="6"/>
  <c r="AX146" i="1"/>
  <c r="AX147" i="1"/>
  <c r="AX150" i="1"/>
  <c r="AX151" i="1"/>
  <c r="AX152" i="1"/>
  <c r="AX153" i="1"/>
  <c r="AX154" i="1"/>
  <c r="AX155" i="1"/>
  <c r="AL144" i="1"/>
  <c r="AL145" i="1"/>
  <c r="AL146" i="1"/>
  <c r="AL147" i="1"/>
  <c r="AL150" i="1"/>
  <c r="AL151" i="1"/>
  <c r="AL152" i="1"/>
  <c r="AL153" i="1"/>
  <c r="AL154" i="1"/>
  <c r="AL155" i="1"/>
  <c r="AL156" i="1"/>
  <c r="AL157" i="1"/>
  <c r="AL158" i="1"/>
  <c r="AL159" i="1"/>
  <c r="Z146" i="1"/>
  <c r="Z147" i="1"/>
  <c r="Z150" i="1"/>
  <c r="Z151" i="1"/>
  <c r="Z152" i="1"/>
  <c r="Z153" i="1"/>
  <c r="Z154" i="1"/>
  <c r="Z155" i="1"/>
  <c r="Z156" i="1"/>
  <c r="Z157" i="1"/>
  <c r="N147" i="1"/>
  <c r="N150" i="1"/>
  <c r="N151" i="1"/>
  <c r="N152" i="1"/>
  <c r="N153" i="1"/>
  <c r="N154" i="1"/>
  <c r="N155" i="1"/>
  <c r="N156" i="1"/>
  <c r="N157" i="1"/>
  <c r="BE56" i="6"/>
  <c r="BF56" i="6"/>
  <c r="N21" i="1"/>
  <c r="N22" i="1"/>
  <c r="N24" i="1"/>
  <c r="N25" i="1"/>
  <c r="N26" i="1"/>
  <c r="N27" i="1"/>
  <c r="Z21" i="1"/>
  <c r="Z22" i="1"/>
  <c r="AL21" i="1"/>
  <c r="AL22" i="1"/>
  <c r="AL24" i="1"/>
  <c r="AL25" i="1"/>
  <c r="AL26" i="1"/>
  <c r="AN24" i="1"/>
  <c r="AO24" i="1"/>
  <c r="AP24" i="1"/>
  <c r="AQ24" i="1"/>
  <c r="AR24" i="1"/>
  <c r="AS24" i="1"/>
  <c r="AT24" i="1"/>
  <c r="AU24" i="1"/>
  <c r="AV24" i="1"/>
  <c r="AW24" i="1"/>
  <c r="AN25" i="1"/>
  <c r="AO25" i="1"/>
  <c r="AP25" i="1"/>
  <c r="AQ25" i="1"/>
  <c r="AR25" i="1"/>
  <c r="AS25" i="1"/>
  <c r="AT25" i="1"/>
  <c r="AU25" i="1"/>
  <c r="AW25" i="1"/>
  <c r="AN26" i="1"/>
  <c r="AO26" i="1"/>
  <c r="AP26" i="1"/>
  <c r="AQ26" i="1"/>
  <c r="AR26" i="1"/>
  <c r="AS26" i="1"/>
  <c r="AT26" i="1"/>
  <c r="AU26" i="1"/>
  <c r="AV26" i="1"/>
  <c r="AW26" i="1"/>
  <c r="AN27" i="1"/>
  <c r="AO27" i="1"/>
  <c r="AP27" i="1"/>
  <c r="AQ27" i="1"/>
  <c r="AR27" i="1"/>
  <c r="AS27" i="1"/>
  <c r="AT27" i="1"/>
  <c r="AU27" i="1"/>
  <c r="AV27" i="1"/>
  <c r="AW27" i="1"/>
  <c r="AN28" i="1"/>
  <c r="AO28" i="1"/>
  <c r="AP28" i="1"/>
  <c r="AQ28" i="1"/>
  <c r="AR28" i="1"/>
  <c r="AS28" i="1"/>
  <c r="AT28" i="1"/>
  <c r="AU28" i="1"/>
  <c r="AW28" i="1"/>
  <c r="AM25" i="1"/>
  <c r="AM26" i="1"/>
  <c r="AM27" i="1"/>
  <c r="AM28" i="1"/>
  <c r="AM24" i="1"/>
  <c r="N20" i="1"/>
  <c r="BG72" i="6"/>
  <c r="BN72" i="6" s="1"/>
  <c r="BB73" i="6"/>
  <c r="BN73" i="6" s="1"/>
  <c r="AA67" i="6"/>
  <c r="AA68" i="6"/>
  <c r="AA69" i="6"/>
  <c r="AA70" i="6"/>
  <c r="AA72" i="6"/>
  <c r="AA73" i="6"/>
  <c r="AA75" i="6"/>
  <c r="AA76" i="6"/>
  <c r="AA77" i="6"/>
  <c r="AA79" i="6"/>
  <c r="AN68" i="6"/>
  <c r="AN69" i="6"/>
  <c r="AN70" i="6"/>
  <c r="AN72" i="6"/>
  <c r="AN73" i="6"/>
  <c r="AN75" i="6"/>
  <c r="AN76" i="6"/>
  <c r="AN77" i="6"/>
  <c r="AN79" i="6"/>
  <c r="BA69" i="6"/>
  <c r="BA70" i="6"/>
  <c r="BA72" i="6"/>
  <c r="BA73" i="6"/>
  <c r="BA75" i="6"/>
  <c r="BA76" i="6"/>
  <c r="BF54" i="6"/>
  <c r="BH54" i="6"/>
  <c r="AL82" i="1"/>
  <c r="AL83" i="1"/>
  <c r="AL85" i="1"/>
  <c r="AL86" i="1"/>
  <c r="AL88" i="1"/>
  <c r="AL89" i="1"/>
  <c r="AL90" i="1"/>
  <c r="AL92" i="1"/>
  <c r="AL93" i="1"/>
  <c r="AL94" i="1"/>
  <c r="AL95" i="1"/>
  <c r="AL96" i="1"/>
  <c r="AL97" i="1"/>
  <c r="AL98" i="1"/>
  <c r="AL99" i="1"/>
  <c r="Z81" i="1"/>
  <c r="Z82" i="1"/>
  <c r="Z83" i="1"/>
  <c r="Z85" i="1"/>
  <c r="Z86" i="1"/>
  <c r="Z88" i="1"/>
  <c r="Z89" i="1"/>
  <c r="Z90" i="1"/>
  <c r="Z92" i="1"/>
  <c r="Z93" i="1"/>
  <c r="Z94" i="1"/>
  <c r="Z95" i="1"/>
  <c r="Z96" i="1"/>
  <c r="Z97" i="1"/>
  <c r="Z98" i="1"/>
  <c r="Z99" i="1"/>
  <c r="Z100" i="1"/>
  <c r="N81" i="1"/>
  <c r="N82" i="1"/>
  <c r="N83" i="1"/>
  <c r="N85" i="1"/>
  <c r="N86" i="1"/>
  <c r="N88" i="1"/>
  <c r="N89" i="1"/>
  <c r="N90" i="1"/>
  <c r="N92" i="1"/>
  <c r="N93" i="1"/>
  <c r="N94" i="1"/>
  <c r="N95" i="1"/>
  <c r="N96" i="1"/>
  <c r="N97" i="1"/>
  <c r="AN88" i="1"/>
  <c r="AO88" i="1"/>
  <c r="AP88" i="1"/>
  <c r="AX88" i="1" s="1"/>
  <c r="AQ88" i="1"/>
  <c r="AR88" i="1"/>
  <c r="AS88" i="1"/>
  <c r="AT88" i="1"/>
  <c r="AU88" i="1"/>
  <c r="AV88" i="1"/>
  <c r="AW88" i="1"/>
  <c r="AN89" i="1"/>
  <c r="AO89" i="1"/>
  <c r="AQ89" i="1"/>
  <c r="AR89" i="1"/>
  <c r="AS89" i="1"/>
  <c r="AT89" i="1"/>
  <c r="AU89" i="1"/>
  <c r="AW89" i="1"/>
  <c r="AN90" i="1"/>
  <c r="AO90" i="1"/>
  <c r="AP90" i="1"/>
  <c r="AQ90" i="1"/>
  <c r="AR90" i="1"/>
  <c r="AS90" i="1"/>
  <c r="AT90" i="1"/>
  <c r="AU90" i="1"/>
  <c r="AV90" i="1"/>
  <c r="AM89" i="1"/>
  <c r="AX89" i="1" s="1"/>
  <c r="AM90" i="1"/>
  <c r="AX90" i="1" s="1"/>
  <c r="AM88" i="1"/>
  <c r="AY18" i="4"/>
  <c r="AY20" i="4"/>
  <c r="AY21" i="4"/>
  <c r="AY22" i="4"/>
  <c r="AY23" i="4"/>
  <c r="AY24" i="4"/>
  <c r="AY28" i="4"/>
  <c r="U18" i="4"/>
  <c r="U20" i="4"/>
  <c r="U21" i="4"/>
  <c r="U22" i="4"/>
  <c r="U23" i="4"/>
  <c r="U24" i="4"/>
  <c r="U26" i="4"/>
  <c r="U28" i="4"/>
  <c r="AS11" i="3"/>
  <c r="AY11" i="3" s="1"/>
  <c r="AE15" i="3"/>
  <c r="AR18" i="2"/>
  <c r="AT18" i="2" s="1"/>
  <c r="AR17" i="2"/>
  <c r="AT17" i="2" s="1"/>
  <c r="AN16" i="2"/>
  <c r="AT16" i="2" s="1"/>
  <c r="AK16" i="2"/>
  <c r="AK17" i="2"/>
  <c r="AV108" i="1"/>
  <c r="AW108" i="1"/>
  <c r="AW109" i="1"/>
  <c r="AV110" i="1"/>
  <c r="AW110" i="1"/>
  <c r="AV111" i="1"/>
  <c r="AW111" i="1"/>
  <c r="AV112" i="1"/>
  <c r="AW112" i="1"/>
  <c r="AV113" i="1"/>
  <c r="AW113" i="1"/>
  <c r="AV114" i="1"/>
  <c r="AW114" i="1"/>
  <c r="AN108" i="1"/>
  <c r="AO108" i="1"/>
  <c r="AP108" i="1"/>
  <c r="AQ108" i="1"/>
  <c r="AR108" i="1"/>
  <c r="AS108" i="1"/>
  <c r="AT108" i="1"/>
  <c r="AU108" i="1"/>
  <c r="AN109" i="1"/>
  <c r="AO109" i="1"/>
  <c r="AP109" i="1"/>
  <c r="AQ109" i="1"/>
  <c r="AR109" i="1"/>
  <c r="AS109" i="1"/>
  <c r="AT109" i="1"/>
  <c r="AU109" i="1"/>
  <c r="AN110" i="1"/>
  <c r="AO110" i="1"/>
  <c r="AP110" i="1"/>
  <c r="AQ110" i="1"/>
  <c r="AR110" i="1"/>
  <c r="AS110" i="1"/>
  <c r="AT110" i="1"/>
  <c r="AU110" i="1"/>
  <c r="AN111" i="1"/>
  <c r="AO111" i="1"/>
  <c r="AP111" i="1"/>
  <c r="AQ111" i="1"/>
  <c r="AR111" i="1"/>
  <c r="AS111" i="1"/>
  <c r="AT111" i="1"/>
  <c r="AU111" i="1"/>
  <c r="AN112" i="1"/>
  <c r="AO112" i="1"/>
  <c r="AP112" i="1"/>
  <c r="AQ112" i="1"/>
  <c r="AR112" i="1"/>
  <c r="AS112" i="1"/>
  <c r="AT112" i="1"/>
  <c r="AU112" i="1"/>
  <c r="AN113" i="1"/>
  <c r="AO113" i="1"/>
  <c r="AP113" i="1"/>
  <c r="AQ113" i="1"/>
  <c r="AR113" i="1"/>
  <c r="AS113" i="1"/>
  <c r="AT113" i="1"/>
  <c r="AU113" i="1"/>
  <c r="AN114" i="1"/>
  <c r="AO114" i="1"/>
  <c r="AP114" i="1"/>
  <c r="AQ114" i="1"/>
  <c r="AR114" i="1"/>
  <c r="AS114" i="1"/>
  <c r="AT114" i="1"/>
  <c r="AU114" i="1"/>
  <c r="AN115" i="1"/>
  <c r="AO115" i="1"/>
  <c r="AP115" i="1"/>
  <c r="AQ115" i="1"/>
  <c r="AR115" i="1"/>
  <c r="AS115" i="1"/>
  <c r="AT115" i="1"/>
  <c r="AU115" i="1"/>
  <c r="AM109" i="1"/>
  <c r="AM110" i="1"/>
  <c r="AM111" i="1"/>
  <c r="AM112" i="1"/>
  <c r="AM113" i="1"/>
  <c r="AM114" i="1"/>
  <c r="AM115" i="1"/>
  <c r="AM108" i="1"/>
  <c r="AL104" i="1"/>
  <c r="AL105" i="1"/>
  <c r="AL106" i="1"/>
  <c r="AL108" i="1"/>
  <c r="AL109" i="1"/>
  <c r="AL110" i="1"/>
  <c r="AL111" i="1"/>
  <c r="AL112" i="1"/>
  <c r="AL113" i="1"/>
  <c r="AL114" i="1"/>
  <c r="AL115" i="1"/>
  <c r="AL117" i="1"/>
  <c r="AL118" i="1"/>
  <c r="AL119" i="1"/>
  <c r="Z104" i="1"/>
  <c r="Z105" i="1"/>
  <c r="Z106" i="1"/>
  <c r="Z108" i="1"/>
  <c r="Z109" i="1"/>
  <c r="Z110" i="1"/>
  <c r="Z111" i="1"/>
  <c r="Z112" i="1"/>
  <c r="Z113" i="1"/>
  <c r="Z114" i="1"/>
  <c r="Z115" i="1"/>
  <c r="Z117" i="1"/>
  <c r="N105" i="1"/>
  <c r="N106" i="1"/>
  <c r="N108" i="1"/>
  <c r="N109" i="1"/>
  <c r="N110" i="1"/>
  <c r="N111" i="1"/>
  <c r="N112" i="1"/>
  <c r="N113" i="1"/>
  <c r="N114" i="1"/>
  <c r="N115" i="1"/>
  <c r="N117" i="1"/>
  <c r="N118" i="1"/>
  <c r="AV166" i="1"/>
  <c r="AW166" i="1"/>
  <c r="AS166" i="1"/>
  <c r="AT166" i="1"/>
  <c r="AU166" i="1"/>
  <c r="AN165" i="1"/>
  <c r="AO165" i="1"/>
  <c r="AP165" i="1"/>
  <c r="AQ165" i="1"/>
  <c r="AR165" i="1"/>
  <c r="AS165" i="1"/>
  <c r="AT165" i="1"/>
  <c r="AU165" i="1"/>
  <c r="AM165" i="1"/>
  <c r="BC57" i="6"/>
  <c r="BD57" i="6"/>
  <c r="BE57" i="6"/>
  <c r="BF57" i="6"/>
  <c r="BI57" i="6"/>
  <c r="BD58" i="6"/>
  <c r="BE58" i="6"/>
  <c r="BF58" i="6"/>
  <c r="BG58" i="6"/>
  <c r="BH58" i="6"/>
  <c r="BI58" i="6"/>
  <c r="BG59" i="6"/>
  <c r="BH59" i="6"/>
  <c r="BI59" i="6"/>
  <c r="BB60" i="6"/>
  <c r="BC60" i="6"/>
  <c r="BD60" i="6"/>
  <c r="BE60" i="6"/>
  <c r="BF60" i="6"/>
  <c r="BG60" i="6"/>
  <c r="BH60" i="6"/>
  <c r="BJ60" i="6"/>
  <c r="BB61" i="6"/>
  <c r="BC61" i="6"/>
  <c r="BD61" i="6"/>
  <c r="BE61" i="6"/>
  <c r="BF61" i="6"/>
  <c r="BG61" i="6"/>
  <c r="BH61" i="6"/>
  <c r="BI61" i="6"/>
  <c r="BJ61" i="6"/>
  <c r="BB62" i="6"/>
  <c r="BC62" i="6"/>
  <c r="BD62" i="6"/>
  <c r="BE62" i="6"/>
  <c r="BF62" i="6"/>
  <c r="BG62" i="6"/>
  <c r="BH62" i="6"/>
  <c r="BI62" i="6"/>
  <c r="BJ62" i="6"/>
  <c r="BB63" i="6"/>
  <c r="BC63" i="6"/>
  <c r="BD63" i="6"/>
  <c r="BE63" i="6"/>
  <c r="BF63" i="6"/>
  <c r="BG63" i="6"/>
  <c r="BH63" i="6"/>
  <c r="BI63" i="6"/>
  <c r="BJ63" i="6"/>
  <c r="BC64" i="6"/>
  <c r="BD64" i="6"/>
  <c r="BE64" i="6"/>
  <c r="BF64" i="6"/>
  <c r="BG64" i="6"/>
  <c r="BH64" i="6"/>
  <c r="BI64" i="6"/>
  <c r="BJ64" i="6"/>
  <c r="BD65" i="6"/>
  <c r="BE65" i="6"/>
  <c r="BF65" i="6"/>
  <c r="BG65" i="6"/>
  <c r="BH65" i="6"/>
  <c r="BI65" i="6"/>
  <c r="BJ65" i="6"/>
  <c r="BD66" i="6"/>
  <c r="BE66" i="6"/>
  <c r="BF66" i="6"/>
  <c r="BH66" i="6"/>
  <c r="BI66" i="6"/>
  <c r="BJ66" i="6"/>
  <c r="BF67" i="6"/>
  <c r="BG67" i="6"/>
  <c r="BH67" i="6"/>
  <c r="BI67" i="6"/>
  <c r="BJ67" i="6"/>
  <c r="BD68" i="6"/>
  <c r="BE68" i="6"/>
  <c r="BF68" i="6"/>
  <c r="BG68" i="6"/>
  <c r="BH68" i="6"/>
  <c r="BI68" i="6"/>
  <c r="BJ68" i="6"/>
  <c r="BC69" i="6"/>
  <c r="BD69" i="6"/>
  <c r="BE69" i="6"/>
  <c r="BF69" i="6"/>
  <c r="BG69" i="6"/>
  <c r="BH69" i="6"/>
  <c r="BI69" i="6"/>
  <c r="BJ69" i="6"/>
  <c r="BB70" i="6"/>
  <c r="BD70" i="6"/>
  <c r="BE70" i="6"/>
  <c r="BF70" i="6"/>
  <c r="BG70" i="6"/>
  <c r="BH70" i="6"/>
  <c r="BI70" i="6"/>
  <c r="BG56" i="6"/>
  <c r="BH56" i="6"/>
  <c r="BI56" i="6"/>
  <c r="BJ56" i="6"/>
  <c r="BL37" i="6"/>
  <c r="BA40" i="6"/>
  <c r="BA41" i="6"/>
  <c r="BA42" i="6"/>
  <c r="BK110" i="6"/>
  <c r="BD110" i="6"/>
  <c r="BE110" i="6"/>
  <c r="BF110" i="6"/>
  <c r="BG110" i="6"/>
  <c r="BH110" i="6"/>
  <c r="BI110" i="6"/>
  <c r="BJ110" i="6"/>
  <c r="BL110" i="6"/>
  <c r="BB110" i="6"/>
  <c r="BA56" i="6"/>
  <c r="BA57" i="6"/>
  <c r="BA58" i="6"/>
  <c r="BA59" i="6"/>
  <c r="BA60" i="6"/>
  <c r="BA61" i="6"/>
  <c r="BA62" i="6"/>
  <c r="BA63" i="6"/>
  <c r="BA64" i="6"/>
  <c r="BA65" i="6"/>
  <c r="BA66" i="6"/>
  <c r="BA67" i="6"/>
  <c r="BA68" i="6"/>
  <c r="AN47" i="6"/>
  <c r="AN48" i="6"/>
  <c r="AN50" i="6"/>
  <c r="AN51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A48" i="6"/>
  <c r="AA50" i="6"/>
  <c r="AA51" i="6"/>
  <c r="AA56" i="6"/>
  <c r="AA57" i="6"/>
  <c r="AA58" i="6"/>
  <c r="AA59" i="6"/>
  <c r="AA60" i="6"/>
  <c r="AA61" i="6"/>
  <c r="AA62" i="6"/>
  <c r="AA63" i="6"/>
  <c r="AA64" i="6"/>
  <c r="AA65" i="6"/>
  <c r="AA66" i="6"/>
  <c r="AY17" i="5"/>
  <c r="BI17" i="5" s="1"/>
  <c r="AY18" i="5"/>
  <c r="BI18" i="5" s="1"/>
  <c r="BA18" i="5"/>
  <c r="AN92" i="1"/>
  <c r="AO92" i="1"/>
  <c r="AP92" i="1"/>
  <c r="AQ92" i="1"/>
  <c r="AR92" i="1"/>
  <c r="AS92" i="1"/>
  <c r="AT92" i="1"/>
  <c r="AU92" i="1"/>
  <c r="AV92" i="1"/>
  <c r="AW92" i="1"/>
  <c r="AN93" i="1"/>
  <c r="AO93" i="1"/>
  <c r="AP93" i="1"/>
  <c r="AQ93" i="1"/>
  <c r="AR93" i="1"/>
  <c r="AS93" i="1"/>
  <c r="AT93" i="1"/>
  <c r="AU93" i="1"/>
  <c r="AN94" i="1"/>
  <c r="AO94" i="1"/>
  <c r="AP94" i="1"/>
  <c r="AQ94" i="1"/>
  <c r="AR94" i="1"/>
  <c r="AS94" i="1"/>
  <c r="AT94" i="1"/>
  <c r="AU94" i="1"/>
  <c r="AN95" i="1"/>
  <c r="AO95" i="1"/>
  <c r="AP95" i="1"/>
  <c r="AQ95" i="1"/>
  <c r="AR95" i="1"/>
  <c r="AS95" i="1"/>
  <c r="AT95" i="1"/>
  <c r="AU95" i="1"/>
  <c r="AN96" i="1"/>
  <c r="AO96" i="1"/>
  <c r="AP96" i="1"/>
  <c r="AQ96" i="1"/>
  <c r="AR96" i="1"/>
  <c r="AS96" i="1"/>
  <c r="AT96" i="1"/>
  <c r="AU96" i="1"/>
  <c r="AV96" i="1"/>
  <c r="AW96" i="1"/>
  <c r="AN97" i="1"/>
  <c r="AO97" i="1"/>
  <c r="AP97" i="1"/>
  <c r="AQ97" i="1"/>
  <c r="AR97" i="1"/>
  <c r="AS97" i="1"/>
  <c r="AT97" i="1"/>
  <c r="AU97" i="1"/>
  <c r="AV97" i="1"/>
  <c r="AW97" i="1"/>
  <c r="AN98" i="1"/>
  <c r="AO98" i="1"/>
  <c r="AP98" i="1"/>
  <c r="AQ98" i="1"/>
  <c r="AR98" i="1"/>
  <c r="AS98" i="1"/>
  <c r="AT98" i="1"/>
  <c r="AU98" i="1"/>
  <c r="AV98" i="1"/>
  <c r="AW98" i="1"/>
  <c r="AN99" i="1"/>
  <c r="AO99" i="1"/>
  <c r="AP99" i="1"/>
  <c r="AQ99" i="1"/>
  <c r="AR99" i="1"/>
  <c r="AS99" i="1"/>
  <c r="AT99" i="1"/>
  <c r="AU99" i="1"/>
  <c r="AN100" i="1"/>
  <c r="AO100" i="1"/>
  <c r="AP100" i="1"/>
  <c r="AQ100" i="1"/>
  <c r="AR100" i="1"/>
  <c r="AS100" i="1"/>
  <c r="AT100" i="1"/>
  <c r="AU100" i="1"/>
  <c r="AV100" i="1"/>
  <c r="AW100" i="1"/>
  <c r="AN101" i="1"/>
  <c r="AO101" i="1"/>
  <c r="AP101" i="1"/>
  <c r="AQ101" i="1"/>
  <c r="AR101" i="1"/>
  <c r="AS101" i="1"/>
  <c r="AT101" i="1"/>
  <c r="AU101" i="1"/>
  <c r="AN102" i="1"/>
  <c r="AO102" i="1"/>
  <c r="AP102" i="1"/>
  <c r="AQ102" i="1"/>
  <c r="AR102" i="1"/>
  <c r="AS102" i="1"/>
  <c r="AT102" i="1"/>
  <c r="AU102" i="1"/>
  <c r="AW102" i="1"/>
  <c r="AN103" i="1"/>
  <c r="AO103" i="1"/>
  <c r="AP103" i="1"/>
  <c r="AQ103" i="1"/>
  <c r="AR103" i="1"/>
  <c r="AS103" i="1"/>
  <c r="AT103" i="1"/>
  <c r="AU103" i="1"/>
  <c r="AN104" i="1"/>
  <c r="AO104" i="1"/>
  <c r="AP104" i="1"/>
  <c r="AQ104" i="1"/>
  <c r="AR104" i="1"/>
  <c r="AS104" i="1"/>
  <c r="AT104" i="1"/>
  <c r="AU104" i="1"/>
  <c r="AV104" i="1"/>
  <c r="AW104" i="1"/>
  <c r="AN105" i="1"/>
  <c r="AO105" i="1"/>
  <c r="AP105" i="1"/>
  <c r="AQ105" i="1"/>
  <c r="AR105" i="1"/>
  <c r="AS105" i="1"/>
  <c r="AT105" i="1"/>
  <c r="AU105" i="1"/>
  <c r="AV105" i="1"/>
  <c r="AW105" i="1"/>
  <c r="AN106" i="1"/>
  <c r="AO106" i="1"/>
  <c r="AP106" i="1"/>
  <c r="AQ106" i="1"/>
  <c r="AR106" i="1"/>
  <c r="AS106" i="1"/>
  <c r="AT106" i="1"/>
  <c r="AU106" i="1"/>
  <c r="AV106" i="1"/>
  <c r="AW106" i="1"/>
  <c r="AM93" i="1"/>
  <c r="AX93" i="1" s="1"/>
  <c r="AM94" i="1"/>
  <c r="AX94" i="1" s="1"/>
  <c r="AM95" i="1"/>
  <c r="AX95" i="1" s="1"/>
  <c r="AM96" i="1"/>
  <c r="AX96" i="1" s="1"/>
  <c r="AM97" i="1"/>
  <c r="AX97" i="1" s="1"/>
  <c r="AM98" i="1"/>
  <c r="AX98" i="1" s="1"/>
  <c r="AM99" i="1"/>
  <c r="AX99" i="1" s="1"/>
  <c r="AM100" i="1"/>
  <c r="AX100" i="1" s="1"/>
  <c r="AM101" i="1"/>
  <c r="AX101" i="1" s="1"/>
  <c r="AM102" i="1"/>
  <c r="AX102" i="1" s="1"/>
  <c r="AM103" i="1"/>
  <c r="AM104" i="1"/>
  <c r="AX104" i="1" s="1"/>
  <c r="AM105" i="1"/>
  <c r="AX105" i="1" s="1"/>
  <c r="AM106" i="1"/>
  <c r="AX106" i="1" s="1"/>
  <c r="AM92" i="1"/>
  <c r="AX92" i="1" s="1"/>
  <c r="AL100" i="1"/>
  <c r="AL101" i="1"/>
  <c r="AL102" i="1"/>
  <c r="AL103" i="1"/>
  <c r="Z101" i="1"/>
  <c r="Z102" i="1"/>
  <c r="Z103" i="1"/>
  <c r="Z118" i="1"/>
  <c r="N98" i="1"/>
  <c r="N99" i="1"/>
  <c r="N100" i="1"/>
  <c r="N101" i="1"/>
  <c r="N102" i="1"/>
  <c r="N103" i="1"/>
  <c r="N104" i="1"/>
  <c r="BE81" i="6"/>
  <c r="BH81" i="6"/>
  <c r="BG81" i="6"/>
  <c r="BA77" i="6"/>
  <c r="AN81" i="6"/>
  <c r="AN87" i="6"/>
  <c r="AN88" i="6"/>
  <c r="AN89" i="6"/>
  <c r="AN90" i="6"/>
  <c r="AN92" i="6"/>
  <c r="AN93" i="6"/>
  <c r="AZ27" i="5"/>
  <c r="BI27" i="5" s="1"/>
  <c r="AT13" i="3"/>
  <c r="AY13" i="3" s="1"/>
  <c r="AO15" i="3"/>
  <c r="U15" i="3"/>
  <c r="K15" i="3"/>
  <c r="AX121" i="1"/>
  <c r="AX122" i="1"/>
  <c r="AX123" i="1"/>
  <c r="AX124" i="1"/>
  <c r="AX125" i="1"/>
  <c r="AX126" i="1"/>
  <c r="AL121" i="1"/>
  <c r="AL122" i="1"/>
  <c r="AL123" i="1"/>
  <c r="AL124" i="1"/>
  <c r="AL125" i="1"/>
  <c r="AL126" i="1"/>
  <c r="AL128" i="1"/>
  <c r="AL134" i="1"/>
  <c r="AL135" i="1"/>
  <c r="AL136" i="1"/>
  <c r="AL137" i="1"/>
  <c r="AL138" i="1"/>
  <c r="AL139" i="1"/>
  <c r="AL140" i="1"/>
  <c r="AL142" i="1"/>
  <c r="AL143" i="1"/>
  <c r="Z126" i="1"/>
  <c r="Z128" i="1"/>
  <c r="Z134" i="1"/>
  <c r="N125" i="1"/>
  <c r="N126" i="1"/>
  <c r="N128" i="1"/>
  <c r="N134" i="1"/>
  <c r="Z125" i="1"/>
  <c r="Z135" i="1"/>
  <c r="N135" i="1"/>
  <c r="N136" i="1"/>
  <c r="N137" i="1"/>
  <c r="N138" i="1"/>
  <c r="AX103" i="1" l="1"/>
  <c r="BN66" i="6"/>
  <c r="BN63" i="6"/>
  <c r="BN68" i="6"/>
  <c r="BN62" i="6"/>
  <c r="BN59" i="6"/>
  <c r="BN70" i="6"/>
  <c r="BN69" i="6"/>
  <c r="BN67" i="6"/>
  <c r="BN61" i="6"/>
  <c r="BN60" i="6"/>
  <c r="BN99" i="6"/>
  <c r="BN65" i="6"/>
  <c r="BN64" i="6"/>
  <c r="BN58" i="6"/>
  <c r="BC105" i="6"/>
  <c r="BD105" i="6"/>
  <c r="BE105" i="6"/>
  <c r="BF105" i="6"/>
  <c r="BG105" i="6"/>
  <c r="BH105" i="6"/>
  <c r="BI105" i="6"/>
  <c r="BJ105" i="6"/>
  <c r="BC106" i="6"/>
  <c r="BD106" i="6"/>
  <c r="BE106" i="6"/>
  <c r="BH106" i="6"/>
  <c r="BI106" i="6"/>
  <c r="BJ106" i="6"/>
  <c r="BD107" i="6"/>
  <c r="BG107" i="6"/>
  <c r="BI107" i="6"/>
  <c r="BJ107" i="6"/>
  <c r="BB105" i="6"/>
  <c r="BA102" i="6"/>
  <c r="BA103" i="6"/>
  <c r="AN102" i="6"/>
  <c r="AN103" i="6"/>
  <c r="AN105" i="6"/>
  <c r="AA103" i="6"/>
  <c r="AA105" i="6"/>
  <c r="AN160" i="1"/>
  <c r="AO160" i="1"/>
  <c r="AP160" i="1"/>
  <c r="AQ160" i="1"/>
  <c r="AR160" i="1"/>
  <c r="AS160" i="1"/>
  <c r="AT160" i="1"/>
  <c r="AU160" i="1"/>
  <c r="AV160" i="1"/>
  <c r="AW160" i="1"/>
  <c r="AN161" i="1"/>
  <c r="AO161" i="1"/>
  <c r="AP161" i="1"/>
  <c r="AQ161" i="1"/>
  <c r="AR161" i="1"/>
  <c r="AS161" i="1"/>
  <c r="AT161" i="1"/>
  <c r="AU161" i="1"/>
  <c r="AV161" i="1"/>
  <c r="AW161" i="1"/>
  <c r="AN162" i="1"/>
  <c r="AO162" i="1"/>
  <c r="AP162" i="1"/>
  <c r="AQ162" i="1"/>
  <c r="AR162" i="1"/>
  <c r="AS162" i="1"/>
  <c r="AT162" i="1"/>
  <c r="AU162" i="1"/>
  <c r="AV162" i="1"/>
  <c r="AW162" i="1"/>
  <c r="AM161" i="1"/>
  <c r="AX161" i="1" s="1"/>
  <c r="AM162" i="1"/>
  <c r="AX162" i="1" s="1"/>
  <c r="AM160" i="1"/>
  <c r="AL160" i="1"/>
  <c r="Z158" i="1"/>
  <c r="Z160" i="1"/>
  <c r="N158" i="1"/>
  <c r="N160" i="1"/>
  <c r="N161" i="1"/>
  <c r="N162" i="1"/>
  <c r="BH10" i="6"/>
  <c r="BI11" i="6"/>
  <c r="BJ12" i="6"/>
  <c r="BE6" i="6"/>
  <c r="BG6" i="6"/>
  <c r="BH6" i="6"/>
  <c r="BI6" i="6"/>
  <c r="BJ6" i="6"/>
  <c r="BC6" i="6"/>
  <c r="BA6" i="5"/>
  <c r="BI6" i="5" s="1"/>
  <c r="AY7" i="5"/>
  <c r="AY8" i="5"/>
  <c r="AZ8" i="5"/>
  <c r="BA8" i="5"/>
  <c r="AX7" i="5"/>
  <c r="BI7" i="5" s="1"/>
  <c r="AX8" i="5"/>
  <c r="AQ6" i="4"/>
  <c r="AR6" i="4"/>
  <c r="AS6" i="4"/>
  <c r="AQ7" i="4"/>
  <c r="AR7" i="4"/>
  <c r="AS7" i="4"/>
  <c r="AQ8" i="4"/>
  <c r="AR8" i="4"/>
  <c r="AS8" i="4"/>
  <c r="AQ9" i="4"/>
  <c r="AR9" i="4"/>
  <c r="AS9" i="4"/>
  <c r="AQ10" i="4"/>
  <c r="AR10" i="4"/>
  <c r="AS10" i="4"/>
  <c r="AQ11" i="4"/>
  <c r="AR11" i="4"/>
  <c r="AS11" i="4"/>
  <c r="AQ12" i="4"/>
  <c r="AR12" i="4"/>
  <c r="AS12" i="4"/>
  <c r="AW12" i="4"/>
  <c r="AQ13" i="4"/>
  <c r="AR13" i="4"/>
  <c r="AS13" i="4"/>
  <c r="AP7" i="4"/>
  <c r="AP8" i="4"/>
  <c r="AP9" i="4"/>
  <c r="AP10" i="4"/>
  <c r="AP11" i="4"/>
  <c r="AP12" i="4"/>
  <c r="AP13" i="4"/>
  <c r="AP6" i="4"/>
  <c r="AE6" i="4"/>
  <c r="AE7" i="4"/>
  <c r="AE8" i="4"/>
  <c r="AE9" i="4"/>
  <c r="AE10" i="4"/>
  <c r="AE11" i="4"/>
  <c r="AE12" i="4"/>
  <c r="AE13" i="4"/>
  <c r="U6" i="4"/>
  <c r="U7" i="4"/>
  <c r="U8" i="4"/>
  <c r="U9" i="4"/>
  <c r="U10" i="4"/>
  <c r="U11" i="4"/>
  <c r="U12" i="4"/>
  <c r="U13" i="4"/>
  <c r="AQ15" i="3"/>
  <c r="AR15" i="3"/>
  <c r="AS15" i="3"/>
  <c r="AT15" i="3"/>
  <c r="AU15" i="3"/>
  <c r="AV15" i="3"/>
  <c r="AW15" i="3"/>
  <c r="AX15" i="3"/>
  <c r="AP15" i="3"/>
  <c r="AR6" i="3"/>
  <c r="AY6" i="3" s="1"/>
  <c r="AN6" i="2"/>
  <c r="AM7" i="2"/>
  <c r="AT7" i="2" s="1"/>
  <c r="AL6" i="2"/>
  <c r="AT6" i="2" s="1"/>
  <c r="AK6" i="2"/>
  <c r="AX6" i="1"/>
  <c r="AX7" i="1"/>
  <c r="AN9" i="1"/>
  <c r="AO9" i="1"/>
  <c r="AP9" i="1"/>
  <c r="AQ9" i="1"/>
  <c r="AR9" i="1"/>
  <c r="AS9" i="1"/>
  <c r="AT9" i="1"/>
  <c r="AU9" i="1"/>
  <c r="AV9" i="1"/>
  <c r="AW9" i="1"/>
  <c r="AN10" i="1"/>
  <c r="AO10" i="1"/>
  <c r="AP10" i="1"/>
  <c r="AQ10" i="1"/>
  <c r="AR10" i="1"/>
  <c r="AS10" i="1"/>
  <c r="AT10" i="1"/>
  <c r="AU10" i="1"/>
  <c r="AV10" i="1"/>
  <c r="AW10" i="1"/>
  <c r="AN11" i="1"/>
  <c r="AO11" i="1"/>
  <c r="AP11" i="1"/>
  <c r="AQ11" i="1"/>
  <c r="AR11" i="1"/>
  <c r="AS11" i="1"/>
  <c r="AT11" i="1"/>
  <c r="AU11" i="1"/>
  <c r="AV11" i="1"/>
  <c r="AW11" i="1"/>
  <c r="AN12" i="1"/>
  <c r="AO12" i="1"/>
  <c r="AP12" i="1"/>
  <c r="AQ12" i="1"/>
  <c r="AR12" i="1"/>
  <c r="AS12" i="1"/>
  <c r="AT12" i="1"/>
  <c r="AU12" i="1"/>
  <c r="AV12" i="1"/>
  <c r="AW12" i="1"/>
  <c r="AN13" i="1"/>
  <c r="AO13" i="1"/>
  <c r="AP13" i="1"/>
  <c r="AQ13" i="1"/>
  <c r="AR13" i="1"/>
  <c r="AS13" i="1"/>
  <c r="AT13" i="1"/>
  <c r="AU13" i="1"/>
  <c r="AV13" i="1"/>
  <c r="AW13" i="1"/>
  <c r="AN14" i="1"/>
  <c r="AO14" i="1"/>
  <c r="AP14" i="1"/>
  <c r="AQ14" i="1"/>
  <c r="AR14" i="1"/>
  <c r="AS14" i="1"/>
  <c r="AT14" i="1"/>
  <c r="AU14" i="1"/>
  <c r="AV14" i="1"/>
  <c r="AW14" i="1"/>
  <c r="AN15" i="1"/>
  <c r="AO15" i="1"/>
  <c r="AP15" i="1"/>
  <c r="AQ15" i="1"/>
  <c r="AR15" i="1"/>
  <c r="AS15" i="1"/>
  <c r="AT15" i="1"/>
  <c r="AU15" i="1"/>
  <c r="AV15" i="1"/>
  <c r="AW15" i="1"/>
  <c r="AO16" i="1"/>
  <c r="AP16" i="1"/>
  <c r="AQ16" i="1"/>
  <c r="AR16" i="1"/>
  <c r="AS16" i="1"/>
  <c r="AT16" i="1"/>
  <c r="AU16" i="1"/>
  <c r="AV16" i="1"/>
  <c r="AN17" i="1"/>
  <c r="AO17" i="1"/>
  <c r="AP17" i="1"/>
  <c r="AQ17" i="1"/>
  <c r="AR17" i="1"/>
  <c r="AS17" i="1"/>
  <c r="AT17" i="1"/>
  <c r="AU17" i="1"/>
  <c r="AV17" i="1"/>
  <c r="AW17" i="1"/>
  <c r="AN18" i="1"/>
  <c r="AO18" i="1"/>
  <c r="AP18" i="1"/>
  <c r="AQ18" i="1"/>
  <c r="AR18" i="1"/>
  <c r="AS18" i="1"/>
  <c r="AT18" i="1"/>
  <c r="AU18" i="1"/>
  <c r="AV18" i="1"/>
  <c r="AW18" i="1"/>
  <c r="AN19" i="1"/>
  <c r="AO19" i="1"/>
  <c r="AP19" i="1"/>
  <c r="AQ19" i="1"/>
  <c r="AR19" i="1"/>
  <c r="AS19" i="1"/>
  <c r="AT19" i="1"/>
  <c r="AU19" i="1"/>
  <c r="AV19" i="1"/>
  <c r="AW19" i="1"/>
  <c r="AN20" i="1"/>
  <c r="AO20" i="1"/>
  <c r="AP20" i="1"/>
  <c r="AQ20" i="1"/>
  <c r="AR20" i="1"/>
  <c r="AS20" i="1"/>
  <c r="AT20" i="1"/>
  <c r="AU20" i="1"/>
  <c r="AV20" i="1"/>
  <c r="AW20" i="1"/>
  <c r="AN21" i="1"/>
  <c r="AO21" i="1"/>
  <c r="AP21" i="1"/>
  <c r="AQ21" i="1"/>
  <c r="AR21" i="1"/>
  <c r="AS21" i="1"/>
  <c r="AT21" i="1"/>
  <c r="AU21" i="1"/>
  <c r="AV21" i="1"/>
  <c r="AW21" i="1"/>
  <c r="AN22" i="1"/>
  <c r="AO22" i="1"/>
  <c r="AP22" i="1"/>
  <c r="AQ22" i="1"/>
  <c r="AR22" i="1"/>
  <c r="AS22" i="1"/>
  <c r="AT22" i="1"/>
  <c r="AU22" i="1"/>
  <c r="AV22" i="1"/>
  <c r="AM10" i="1"/>
  <c r="AM11" i="1"/>
  <c r="AM12" i="1"/>
  <c r="AM13" i="1"/>
  <c r="AX13" i="1" s="1"/>
  <c r="AM14" i="1"/>
  <c r="AM15" i="1"/>
  <c r="AM16" i="1"/>
  <c r="AM17" i="1"/>
  <c r="AX17" i="1" s="1"/>
  <c r="AM18" i="1"/>
  <c r="AM19" i="1"/>
  <c r="AM20" i="1"/>
  <c r="AM21" i="1"/>
  <c r="AX21" i="1" s="1"/>
  <c r="AM22" i="1"/>
  <c r="AM9" i="1"/>
  <c r="AL5" i="1"/>
  <c r="AL6" i="1"/>
  <c r="AL7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Z9" i="1"/>
  <c r="Z10" i="1"/>
  <c r="Z11" i="1"/>
  <c r="Z12" i="1"/>
  <c r="Z13" i="1"/>
  <c r="Z14" i="1"/>
  <c r="Z15" i="1"/>
  <c r="Z16" i="1"/>
  <c r="Z17" i="1"/>
  <c r="Z18" i="1"/>
  <c r="Z19" i="1"/>
  <c r="Z20" i="1"/>
  <c r="N9" i="1"/>
  <c r="N10" i="1"/>
  <c r="N11" i="1"/>
  <c r="N12" i="1"/>
  <c r="N13" i="1"/>
  <c r="N14" i="1"/>
  <c r="N15" i="1"/>
  <c r="N16" i="1"/>
  <c r="N17" i="1"/>
  <c r="N18" i="1"/>
  <c r="N19" i="1"/>
  <c r="BJ50" i="6"/>
  <c r="BN50" i="6" s="1"/>
  <c r="BC51" i="6"/>
  <c r="BD51" i="6"/>
  <c r="BE51" i="6"/>
  <c r="BF51" i="6"/>
  <c r="BG51" i="6"/>
  <c r="BH51" i="6"/>
  <c r="BI51" i="6"/>
  <c r="BJ51" i="6"/>
  <c r="BB51" i="6"/>
  <c r="BA50" i="6"/>
  <c r="BA51" i="6"/>
  <c r="AN85" i="1"/>
  <c r="AO85" i="1"/>
  <c r="AQ85" i="1"/>
  <c r="AR85" i="1"/>
  <c r="AT85" i="1"/>
  <c r="AU85" i="1"/>
  <c r="AN86" i="1"/>
  <c r="AO86" i="1"/>
  <c r="AP86" i="1"/>
  <c r="AQ86" i="1"/>
  <c r="AR86" i="1"/>
  <c r="AS86" i="1"/>
  <c r="AT86" i="1"/>
  <c r="AU86" i="1"/>
  <c r="AV86" i="1"/>
  <c r="AW86" i="1"/>
  <c r="AM86" i="1"/>
  <c r="AM85" i="1"/>
  <c r="BE87" i="6"/>
  <c r="BN87" i="6" s="1"/>
  <c r="BD88" i="6"/>
  <c r="BE88" i="6"/>
  <c r="BF88" i="6"/>
  <c r="BG88" i="6"/>
  <c r="BH88" i="6"/>
  <c r="BI88" i="6"/>
  <c r="BJ88" i="6"/>
  <c r="BK88" i="6"/>
  <c r="BE89" i="6"/>
  <c r="BG89" i="6"/>
  <c r="BH89" i="6"/>
  <c r="BI89" i="6"/>
  <c r="BJ89" i="6"/>
  <c r="BF90" i="6"/>
  <c r="BG90" i="6"/>
  <c r="BH90" i="6"/>
  <c r="BI90" i="6"/>
  <c r="BJ90" i="6"/>
  <c r="AA93" i="6"/>
  <c r="AA94" i="6"/>
  <c r="AA95" i="6"/>
  <c r="AA96" i="6"/>
  <c r="AA97" i="6"/>
  <c r="AA101" i="6"/>
  <c r="AA102" i="6"/>
  <c r="AN94" i="6"/>
  <c r="AN95" i="6"/>
  <c r="AN96" i="6"/>
  <c r="AN97" i="6"/>
  <c r="AN101" i="6"/>
  <c r="BA93" i="6"/>
  <c r="BA94" i="6"/>
  <c r="BA95" i="6"/>
  <c r="BA96" i="6"/>
  <c r="BA97" i="6"/>
  <c r="AQ91" i="6"/>
  <c r="AR91" i="6"/>
  <c r="AS91" i="6"/>
  <c r="AT91" i="6"/>
  <c r="AU91" i="6"/>
  <c r="AV91" i="6"/>
  <c r="AV140" i="1"/>
  <c r="AW139" i="1"/>
  <c r="AW140" i="1"/>
  <c r="AV134" i="1"/>
  <c r="AW134" i="1"/>
  <c r="AV135" i="1"/>
  <c r="AW135" i="1"/>
  <c r="AV136" i="1"/>
  <c r="AW136" i="1"/>
  <c r="AV137" i="1"/>
  <c r="AW137" i="1"/>
  <c r="AV138" i="1"/>
  <c r="AW138" i="1"/>
  <c r="AN134" i="1"/>
  <c r="AO134" i="1"/>
  <c r="AP134" i="1"/>
  <c r="AQ134" i="1"/>
  <c r="AR134" i="1"/>
  <c r="AS134" i="1"/>
  <c r="AT134" i="1"/>
  <c r="AU134" i="1"/>
  <c r="AN135" i="1"/>
  <c r="AO135" i="1"/>
  <c r="AP135" i="1"/>
  <c r="AQ135" i="1"/>
  <c r="AR135" i="1"/>
  <c r="AS135" i="1"/>
  <c r="AT135" i="1"/>
  <c r="AU135" i="1"/>
  <c r="AN136" i="1"/>
  <c r="AO136" i="1"/>
  <c r="AP136" i="1"/>
  <c r="AQ136" i="1"/>
  <c r="AR136" i="1"/>
  <c r="AS136" i="1"/>
  <c r="AT136" i="1"/>
  <c r="AU136" i="1"/>
  <c r="AN137" i="1"/>
  <c r="AO137" i="1"/>
  <c r="AP137" i="1"/>
  <c r="AQ137" i="1"/>
  <c r="AR137" i="1"/>
  <c r="AS137" i="1"/>
  <c r="AT137" i="1"/>
  <c r="AU137" i="1"/>
  <c r="AN138" i="1"/>
  <c r="AO138" i="1"/>
  <c r="AP138" i="1"/>
  <c r="AQ138" i="1"/>
  <c r="AR138" i="1"/>
  <c r="AS138" i="1"/>
  <c r="AT138" i="1"/>
  <c r="AU138" i="1"/>
  <c r="AN139" i="1"/>
  <c r="AO139" i="1"/>
  <c r="AP139" i="1"/>
  <c r="AQ139" i="1"/>
  <c r="AR139" i="1"/>
  <c r="AS139" i="1"/>
  <c r="AT139" i="1"/>
  <c r="AU139" i="1"/>
  <c r="AN140" i="1"/>
  <c r="AO140" i="1"/>
  <c r="AP140" i="1"/>
  <c r="AQ140" i="1"/>
  <c r="AR140" i="1"/>
  <c r="AS140" i="1"/>
  <c r="AT140" i="1"/>
  <c r="AU140" i="1"/>
  <c r="AM135" i="1"/>
  <c r="AM136" i="1"/>
  <c r="AM137" i="1"/>
  <c r="AM138" i="1"/>
  <c r="AM139" i="1"/>
  <c r="AM140" i="1"/>
  <c r="AM134" i="1"/>
  <c r="Z136" i="1"/>
  <c r="Z137" i="1"/>
  <c r="Z138" i="1"/>
  <c r="Z139" i="1"/>
  <c r="Z140" i="1"/>
  <c r="Z142" i="1"/>
  <c r="Z143" i="1"/>
  <c r="Z144" i="1"/>
  <c r="N139" i="1"/>
  <c r="N140" i="1"/>
  <c r="N142" i="1"/>
  <c r="BE101" i="6"/>
  <c r="BF101" i="6"/>
  <c r="BH101" i="6"/>
  <c r="BI101" i="6"/>
  <c r="BJ101" i="6"/>
  <c r="BD102" i="6"/>
  <c r="BH102" i="6"/>
  <c r="BD103" i="6"/>
  <c r="BN103" i="6" s="1"/>
  <c r="BA101" i="6"/>
  <c r="AL12" i="2"/>
  <c r="AT12" i="2" s="1"/>
  <c r="AQ22" i="2"/>
  <c r="AS22" i="2"/>
  <c r="AB22" i="2"/>
  <c r="S22" i="2"/>
  <c r="J22" i="2"/>
  <c r="AN151" i="1"/>
  <c r="AO151" i="1"/>
  <c r="AP151" i="1"/>
  <c r="AQ151" i="1"/>
  <c r="AR151" i="1"/>
  <c r="AS151" i="1"/>
  <c r="AT151" i="1"/>
  <c r="AU151" i="1"/>
  <c r="AV151" i="1"/>
  <c r="AW151" i="1"/>
  <c r="AN152" i="1"/>
  <c r="AO152" i="1"/>
  <c r="AP152" i="1"/>
  <c r="AQ152" i="1"/>
  <c r="AR152" i="1"/>
  <c r="AS152" i="1"/>
  <c r="AT152" i="1"/>
  <c r="AU152" i="1"/>
  <c r="AV152" i="1"/>
  <c r="AW152" i="1"/>
  <c r="AN153" i="1"/>
  <c r="AO153" i="1"/>
  <c r="AP153" i="1"/>
  <c r="AN154" i="1"/>
  <c r="AO154" i="1"/>
  <c r="AP154" i="1"/>
  <c r="AQ154" i="1"/>
  <c r="AR154" i="1"/>
  <c r="AS154" i="1"/>
  <c r="AT154" i="1"/>
  <c r="AU154" i="1"/>
  <c r="AV154" i="1"/>
  <c r="AW154" i="1"/>
  <c r="AN155" i="1"/>
  <c r="AO155" i="1"/>
  <c r="AP155" i="1"/>
  <c r="AQ155" i="1"/>
  <c r="AR155" i="1"/>
  <c r="AS155" i="1"/>
  <c r="AT155" i="1"/>
  <c r="AU155" i="1"/>
  <c r="AV155" i="1"/>
  <c r="AW155" i="1"/>
  <c r="AN156" i="1"/>
  <c r="AO156" i="1"/>
  <c r="AP156" i="1"/>
  <c r="AQ156" i="1"/>
  <c r="AR156" i="1"/>
  <c r="AS156" i="1"/>
  <c r="AT156" i="1"/>
  <c r="AU156" i="1"/>
  <c r="AV156" i="1"/>
  <c r="AW156" i="1"/>
  <c r="AN157" i="1"/>
  <c r="AO157" i="1"/>
  <c r="AP157" i="1"/>
  <c r="AQ157" i="1"/>
  <c r="AR157" i="1"/>
  <c r="AS157" i="1"/>
  <c r="AT157" i="1"/>
  <c r="AU157" i="1"/>
  <c r="AN158" i="1"/>
  <c r="AO158" i="1"/>
  <c r="AP158" i="1"/>
  <c r="AQ158" i="1"/>
  <c r="AR158" i="1"/>
  <c r="AS158" i="1"/>
  <c r="AT158" i="1"/>
  <c r="AU158" i="1"/>
  <c r="AV158" i="1"/>
  <c r="AW158" i="1"/>
  <c r="AM152" i="1"/>
  <c r="AM153" i="1"/>
  <c r="AM154" i="1"/>
  <c r="AM155" i="1"/>
  <c r="AM156" i="1"/>
  <c r="AM157" i="1"/>
  <c r="AM158" i="1"/>
  <c r="AX158" i="1" s="1"/>
  <c r="AM151" i="1"/>
  <c r="BI8" i="5" l="1"/>
  <c r="BN89" i="6"/>
  <c r="BN88" i="6"/>
  <c r="BN90" i="6"/>
  <c r="AT22" i="2"/>
  <c r="AY15" i="3"/>
  <c r="BN102" i="6"/>
  <c r="BN101" i="6"/>
  <c r="AX85" i="1"/>
  <c r="AX16" i="1"/>
  <c r="AX156" i="1"/>
  <c r="AX86" i="1"/>
  <c r="AX9" i="1"/>
  <c r="AX19" i="1"/>
  <c r="AX15" i="1"/>
  <c r="AX11" i="1"/>
  <c r="AX157" i="1"/>
  <c r="AX20" i="1"/>
  <c r="AX22" i="1"/>
  <c r="AX18" i="1"/>
  <c r="AX14" i="1"/>
  <c r="AX10" i="1"/>
  <c r="AX160" i="1"/>
  <c r="AX12" i="1"/>
  <c r="BN51" i="6"/>
  <c r="BN105" i="6"/>
  <c r="BN107" i="6"/>
  <c r="BN106" i="6"/>
  <c r="AY13" i="4"/>
  <c r="AY9" i="4"/>
  <c r="AY6" i="4"/>
  <c r="AY10" i="4"/>
  <c r="AY12" i="4"/>
  <c r="AY8" i="4"/>
  <c r="AY11" i="4"/>
  <c r="AY7" i="4"/>
  <c r="AX140" i="1"/>
  <c r="AX139" i="1"/>
  <c r="BF92" i="6" l="1"/>
  <c r="BN92" i="6" s="1"/>
  <c r="BC93" i="6"/>
  <c r="BE93" i="6"/>
  <c r="BF94" i="6"/>
  <c r="BG94" i="6"/>
  <c r="BH95" i="6"/>
  <c r="BN95" i="6" s="1"/>
  <c r="BD96" i="6"/>
  <c r="BG96" i="6"/>
  <c r="BH96" i="6"/>
  <c r="BI96" i="6"/>
  <c r="BC97" i="6"/>
  <c r="BE97" i="6"/>
  <c r="BF97" i="6"/>
  <c r="BH97" i="6"/>
  <c r="AO108" i="6"/>
  <c r="BN97" i="6" l="1"/>
  <c r="BN93" i="6"/>
  <c r="BN94" i="6"/>
  <c r="BN96" i="6"/>
  <c r="BC34" i="6"/>
  <c r="BD34" i="6"/>
  <c r="BE34" i="6"/>
  <c r="BF34" i="6"/>
  <c r="BG34" i="6"/>
  <c r="BH34" i="6"/>
  <c r="BI34" i="6"/>
  <c r="BJ34" i="6"/>
  <c r="BC35" i="6"/>
  <c r="BD35" i="6"/>
  <c r="BE35" i="6"/>
  <c r="BF35" i="6"/>
  <c r="BG35" i="6"/>
  <c r="BH35" i="6"/>
  <c r="BI35" i="6"/>
  <c r="BJ35" i="6"/>
  <c r="BK35" i="6"/>
  <c r="BD36" i="6"/>
  <c r="BE36" i="6"/>
  <c r="BG36" i="6"/>
  <c r="BH36" i="6"/>
  <c r="BI36" i="6"/>
  <c r="BJ36" i="6"/>
  <c r="BE37" i="6"/>
  <c r="BC38" i="6"/>
  <c r="BD38" i="6"/>
  <c r="BE38" i="6"/>
  <c r="BF38" i="6"/>
  <c r="BG38" i="6"/>
  <c r="BH38" i="6"/>
  <c r="BI38" i="6"/>
  <c r="BJ38" i="6"/>
  <c r="BB36" i="6"/>
  <c r="BB38" i="6"/>
  <c r="BB34" i="6"/>
  <c r="BD75" i="6"/>
  <c r="BE75" i="6"/>
  <c r="BF75" i="6"/>
  <c r="BG75" i="6"/>
  <c r="BH75" i="6"/>
  <c r="BI75" i="6"/>
  <c r="BJ75" i="6"/>
  <c r="BK75" i="6"/>
  <c r="BC76" i="6"/>
  <c r="BD76" i="6"/>
  <c r="BF76" i="6"/>
  <c r="BG76" i="6"/>
  <c r="BH76" i="6"/>
  <c r="BI76" i="6"/>
  <c r="BJ76" i="6"/>
  <c r="BC77" i="6"/>
  <c r="BD77" i="6"/>
  <c r="BE77" i="6"/>
  <c r="BF77" i="6"/>
  <c r="BG77" i="6"/>
  <c r="BH77" i="6"/>
  <c r="BI77" i="6"/>
  <c r="BJ77" i="6"/>
  <c r="BB75" i="6"/>
  <c r="AV26" i="4"/>
  <c r="AR26" i="4"/>
  <c r="AQ26" i="4"/>
  <c r="AP26" i="4"/>
  <c r="AN117" i="1"/>
  <c r="AO117" i="1"/>
  <c r="AP117" i="1"/>
  <c r="AQ117" i="1"/>
  <c r="AR117" i="1"/>
  <c r="AS117" i="1"/>
  <c r="AT117" i="1"/>
  <c r="AU117" i="1"/>
  <c r="AV117" i="1"/>
  <c r="AW117" i="1"/>
  <c r="AN118" i="1"/>
  <c r="AO118" i="1"/>
  <c r="AP118" i="1"/>
  <c r="AQ118" i="1"/>
  <c r="AR118" i="1"/>
  <c r="AS118" i="1"/>
  <c r="AT118" i="1"/>
  <c r="AU118" i="1"/>
  <c r="AV118" i="1"/>
  <c r="AN119" i="1"/>
  <c r="AO119" i="1"/>
  <c r="AP119" i="1"/>
  <c r="AQ119" i="1"/>
  <c r="AR119" i="1"/>
  <c r="AS119" i="1"/>
  <c r="AT119" i="1"/>
  <c r="AU119" i="1"/>
  <c r="AM118" i="1"/>
  <c r="AX118" i="1" s="1"/>
  <c r="AM119" i="1"/>
  <c r="AM117" i="1"/>
  <c r="AX117" i="1" s="1"/>
  <c r="Z119" i="1"/>
  <c r="Z121" i="1"/>
  <c r="Z122" i="1"/>
  <c r="Z123" i="1"/>
  <c r="Z124" i="1"/>
  <c r="N119" i="1"/>
  <c r="N121" i="1"/>
  <c r="N122" i="1"/>
  <c r="N123" i="1"/>
  <c r="N124" i="1"/>
  <c r="BN44" i="6"/>
  <c r="BC40" i="6"/>
  <c r="BE40" i="6"/>
  <c r="BF40" i="6"/>
  <c r="BG40" i="6"/>
  <c r="BH40" i="6"/>
  <c r="BI40" i="6"/>
  <c r="BJ40" i="6"/>
  <c r="BC41" i="6"/>
  <c r="BE41" i="6"/>
  <c r="BF41" i="6"/>
  <c r="BG41" i="6"/>
  <c r="BH41" i="6"/>
  <c r="BI41" i="6"/>
  <c r="BH42" i="6"/>
  <c r="BJ42" i="6"/>
  <c r="BB40" i="6"/>
  <c r="AZ15" i="5"/>
  <c r="BI15" i="5" s="1"/>
  <c r="AN71" i="1"/>
  <c r="AO71" i="1"/>
  <c r="AP71" i="1"/>
  <c r="AQ71" i="1"/>
  <c r="AR71" i="1"/>
  <c r="AS71" i="1"/>
  <c r="AT71" i="1"/>
  <c r="AU71" i="1"/>
  <c r="AV71" i="1"/>
  <c r="AW71" i="1"/>
  <c r="AN72" i="1"/>
  <c r="AO72" i="1"/>
  <c r="AP72" i="1"/>
  <c r="AQ72" i="1"/>
  <c r="AR72" i="1"/>
  <c r="AS72" i="1"/>
  <c r="AT72" i="1"/>
  <c r="AU72" i="1"/>
  <c r="AV72" i="1"/>
  <c r="AW72" i="1"/>
  <c r="AN73" i="1"/>
  <c r="AO73" i="1"/>
  <c r="AP73" i="1"/>
  <c r="AQ73" i="1"/>
  <c r="AR73" i="1"/>
  <c r="AS73" i="1"/>
  <c r="AT73" i="1"/>
  <c r="AU73" i="1"/>
  <c r="AM72" i="1"/>
  <c r="AM73" i="1"/>
  <c r="AM71" i="1"/>
  <c r="AL67" i="1"/>
  <c r="AL68" i="1"/>
  <c r="AL69" i="1"/>
  <c r="AL71" i="1"/>
  <c r="AL72" i="1"/>
  <c r="AL73" i="1"/>
  <c r="AL75" i="1"/>
  <c r="AL76" i="1"/>
  <c r="AL77" i="1"/>
  <c r="AL79" i="1"/>
  <c r="AL80" i="1"/>
  <c r="AL81" i="1"/>
  <c r="Z69" i="1"/>
  <c r="Z71" i="1"/>
  <c r="Z72" i="1"/>
  <c r="Z73" i="1"/>
  <c r="Z75" i="1"/>
  <c r="Z76" i="1"/>
  <c r="Z77" i="1"/>
  <c r="Z79" i="1"/>
  <c r="Z80" i="1"/>
  <c r="N67" i="1"/>
  <c r="N68" i="1"/>
  <c r="N69" i="1"/>
  <c r="N71" i="1"/>
  <c r="N72" i="1"/>
  <c r="N73" i="1"/>
  <c r="N75" i="1"/>
  <c r="N76" i="1"/>
  <c r="N77" i="1"/>
  <c r="N79" i="1"/>
  <c r="N80" i="1"/>
  <c r="AN44" i="6"/>
  <c r="AN46" i="6"/>
  <c r="BN75" i="6" l="1"/>
  <c r="BN76" i="6"/>
  <c r="BN77" i="6"/>
  <c r="AY26" i="4"/>
  <c r="BN38" i="6"/>
  <c r="BN36" i="6"/>
  <c r="BN37" i="6"/>
  <c r="AX119" i="1"/>
  <c r="BN42" i="6"/>
  <c r="BN40" i="6"/>
  <c r="BN41" i="6"/>
  <c r="AN63" i="1"/>
  <c r="AO63" i="1"/>
  <c r="AP63" i="1"/>
  <c r="AQ63" i="1"/>
  <c r="AR63" i="1"/>
  <c r="AS63" i="1"/>
  <c r="AT63" i="1"/>
  <c r="AU63" i="1"/>
  <c r="AV63" i="1"/>
  <c r="AW63" i="1"/>
  <c r="AM63" i="1"/>
  <c r="AN65" i="1"/>
  <c r="AO65" i="1"/>
  <c r="AP65" i="1"/>
  <c r="AQ65" i="1"/>
  <c r="AR65" i="1"/>
  <c r="AS65" i="1"/>
  <c r="AT65" i="1"/>
  <c r="AU65" i="1"/>
  <c r="AV65" i="1"/>
  <c r="AW65" i="1"/>
  <c r="AN66" i="1"/>
  <c r="AO66" i="1"/>
  <c r="AP66" i="1"/>
  <c r="AQ66" i="1"/>
  <c r="AR66" i="1"/>
  <c r="AS66" i="1"/>
  <c r="AT66" i="1"/>
  <c r="AU66" i="1"/>
  <c r="AV66" i="1"/>
  <c r="AW66" i="1"/>
  <c r="AN67" i="1"/>
  <c r="AO67" i="1"/>
  <c r="AP67" i="1"/>
  <c r="AQ67" i="1"/>
  <c r="AR67" i="1"/>
  <c r="AS67" i="1"/>
  <c r="AT67" i="1"/>
  <c r="AU67" i="1"/>
  <c r="AW67" i="1"/>
  <c r="AN68" i="1"/>
  <c r="AO68" i="1"/>
  <c r="AP68" i="1"/>
  <c r="AQ68" i="1"/>
  <c r="AR68" i="1"/>
  <c r="AS68" i="1"/>
  <c r="AT68" i="1"/>
  <c r="AU68" i="1"/>
  <c r="AV68" i="1"/>
  <c r="AN69" i="1"/>
  <c r="AO69" i="1"/>
  <c r="AP69" i="1"/>
  <c r="AQ69" i="1"/>
  <c r="AR69" i="1"/>
  <c r="AS69" i="1"/>
  <c r="AT69" i="1"/>
  <c r="AU69" i="1"/>
  <c r="AM66" i="1"/>
  <c r="AM67" i="1"/>
  <c r="AM68" i="1"/>
  <c r="AM69" i="1"/>
  <c r="AM65" i="1"/>
  <c r="AX108" i="6"/>
  <c r="AY108" i="6"/>
  <c r="AE28" i="4"/>
  <c r="K28" i="4"/>
  <c r="BA46" i="6"/>
  <c r="BA47" i="6"/>
  <c r="BA48" i="6"/>
  <c r="BC46" i="6"/>
  <c r="BD46" i="6"/>
  <c r="BE46" i="6"/>
  <c r="BF46" i="6"/>
  <c r="BG46" i="6"/>
  <c r="BH46" i="6"/>
  <c r="BI46" i="6"/>
  <c r="BJ46" i="6"/>
  <c r="BJ47" i="6"/>
  <c r="BN47" i="6" s="1"/>
  <c r="BF48" i="6"/>
  <c r="BG48" i="6"/>
  <c r="BI48" i="6"/>
  <c r="BJ48" i="6"/>
  <c r="BB48" i="6"/>
  <c r="AL14" i="2"/>
  <c r="AT14" i="2" s="1"/>
  <c r="AN75" i="1"/>
  <c r="AO75" i="1"/>
  <c r="AP75" i="1"/>
  <c r="AQ75" i="1"/>
  <c r="AR75" i="1"/>
  <c r="AS75" i="1"/>
  <c r="AT75" i="1"/>
  <c r="AU75" i="1"/>
  <c r="AV75" i="1"/>
  <c r="AW75" i="1"/>
  <c r="AN76" i="1"/>
  <c r="AO76" i="1"/>
  <c r="AP76" i="1"/>
  <c r="AQ76" i="1"/>
  <c r="AR76" i="1"/>
  <c r="AS76" i="1"/>
  <c r="AT76" i="1"/>
  <c r="AU76" i="1"/>
  <c r="AV76" i="1"/>
  <c r="AW76" i="1"/>
  <c r="AN77" i="1"/>
  <c r="AO77" i="1"/>
  <c r="AP77" i="1"/>
  <c r="AQ77" i="1"/>
  <c r="AR77" i="1"/>
  <c r="AS77" i="1"/>
  <c r="AT77" i="1"/>
  <c r="AU77" i="1"/>
  <c r="AM76" i="1"/>
  <c r="AX76" i="1" s="1"/>
  <c r="AM77" i="1"/>
  <c r="AM75" i="1"/>
  <c r="AX75" i="1" s="1"/>
  <c r="AM80" i="1"/>
  <c r="AN80" i="1"/>
  <c r="AO80" i="1"/>
  <c r="AP80" i="1"/>
  <c r="AQ80" i="1"/>
  <c r="AR80" i="1"/>
  <c r="AS80" i="1"/>
  <c r="AT80" i="1"/>
  <c r="AU80" i="1"/>
  <c r="AV80" i="1"/>
  <c r="AW80" i="1"/>
  <c r="AM81" i="1"/>
  <c r="AN81" i="1"/>
  <c r="AO81" i="1"/>
  <c r="AP81" i="1"/>
  <c r="AQ81" i="1"/>
  <c r="AR81" i="1"/>
  <c r="AS81" i="1"/>
  <c r="AT81" i="1"/>
  <c r="AU81" i="1"/>
  <c r="AV81" i="1"/>
  <c r="AW81" i="1"/>
  <c r="AM82" i="1"/>
  <c r="AN82" i="1"/>
  <c r="AO82" i="1"/>
  <c r="AP82" i="1"/>
  <c r="AQ82" i="1"/>
  <c r="AR82" i="1"/>
  <c r="AS82" i="1"/>
  <c r="AT82" i="1"/>
  <c r="AU82" i="1"/>
  <c r="AV82" i="1"/>
  <c r="AW82" i="1"/>
  <c r="AM83" i="1"/>
  <c r="AN83" i="1"/>
  <c r="AO83" i="1"/>
  <c r="AQ83" i="1"/>
  <c r="AT83" i="1"/>
  <c r="AU83" i="1"/>
  <c r="AN79" i="1"/>
  <c r="AO79" i="1"/>
  <c r="AP79" i="1"/>
  <c r="AQ79" i="1"/>
  <c r="AR79" i="1"/>
  <c r="AS79" i="1"/>
  <c r="AT79" i="1"/>
  <c r="AU79" i="1"/>
  <c r="AV79" i="1"/>
  <c r="AW79" i="1"/>
  <c r="AM79" i="1"/>
  <c r="AX79" i="1" s="1"/>
  <c r="AX77" i="1" l="1"/>
  <c r="BN48" i="6"/>
  <c r="BN46" i="6"/>
  <c r="AX83" i="1"/>
  <c r="AX80" i="1"/>
  <c r="AX81" i="1"/>
  <c r="AX82" i="1"/>
  <c r="AN142" i="1" l="1"/>
  <c r="AO142" i="1"/>
  <c r="AP142" i="1"/>
  <c r="AQ142" i="1"/>
  <c r="AR142" i="1"/>
  <c r="AS142" i="1"/>
  <c r="AT142" i="1"/>
  <c r="AU142" i="1"/>
  <c r="AV142" i="1"/>
  <c r="AW142" i="1"/>
  <c r="AN143" i="1"/>
  <c r="AO143" i="1"/>
  <c r="AP143" i="1"/>
  <c r="AQ143" i="1"/>
  <c r="AR143" i="1"/>
  <c r="AS143" i="1"/>
  <c r="AT143" i="1"/>
  <c r="AU143" i="1"/>
  <c r="AV143" i="1"/>
  <c r="AW143" i="1"/>
  <c r="AN144" i="1"/>
  <c r="AO144" i="1"/>
  <c r="AP144" i="1"/>
  <c r="AQ144" i="1"/>
  <c r="AR144" i="1"/>
  <c r="AS144" i="1"/>
  <c r="AT144" i="1"/>
  <c r="AU144" i="1"/>
  <c r="AV144" i="1"/>
  <c r="AW144" i="1"/>
  <c r="AN145" i="1"/>
  <c r="AO145" i="1"/>
  <c r="AP145" i="1"/>
  <c r="AQ145" i="1"/>
  <c r="AR145" i="1"/>
  <c r="AS145" i="1"/>
  <c r="AT145" i="1"/>
  <c r="AU145" i="1"/>
  <c r="AV145" i="1"/>
  <c r="AN146" i="1"/>
  <c r="AO146" i="1"/>
  <c r="AP146" i="1"/>
  <c r="AQ146" i="1"/>
  <c r="AR146" i="1"/>
  <c r="AS146" i="1"/>
  <c r="AT146" i="1"/>
  <c r="AU146" i="1"/>
  <c r="AV146" i="1"/>
  <c r="AW146" i="1"/>
  <c r="AN147" i="1"/>
  <c r="AO147" i="1"/>
  <c r="AP147" i="1"/>
  <c r="AQ147" i="1"/>
  <c r="AR147" i="1"/>
  <c r="AS147" i="1"/>
  <c r="AT147" i="1"/>
  <c r="AU147" i="1"/>
  <c r="AV147" i="1"/>
  <c r="AW147" i="1"/>
  <c r="AM143" i="1"/>
  <c r="AX143" i="1" s="1"/>
  <c r="AM144" i="1"/>
  <c r="AM146" i="1"/>
  <c r="AM147" i="1"/>
  <c r="AM142" i="1"/>
  <c r="AX142" i="1" s="1"/>
  <c r="Z145" i="1"/>
  <c r="N143" i="1"/>
  <c r="N144" i="1"/>
  <c r="N145" i="1"/>
  <c r="N146" i="1"/>
  <c r="B9" i="6"/>
  <c r="C9" i="6"/>
  <c r="D9" i="6"/>
  <c r="E9" i="6"/>
  <c r="F9" i="6"/>
  <c r="G9" i="6"/>
  <c r="H9" i="6"/>
  <c r="I9" i="6"/>
  <c r="J9" i="6"/>
  <c r="K9" i="6"/>
  <c r="L9" i="6"/>
  <c r="M9" i="6"/>
  <c r="O9" i="6"/>
  <c r="P9" i="6"/>
  <c r="Q9" i="6"/>
  <c r="R9" i="6"/>
  <c r="S9" i="6"/>
  <c r="T9" i="6"/>
  <c r="U9" i="6"/>
  <c r="V9" i="6"/>
  <c r="W9" i="6"/>
  <c r="X9" i="6"/>
  <c r="Y9" i="6"/>
  <c r="Z9" i="6"/>
  <c r="AB9" i="6"/>
  <c r="AC9" i="6"/>
  <c r="AD9" i="6"/>
  <c r="AE9" i="6"/>
  <c r="AF9" i="6"/>
  <c r="AG9" i="6"/>
  <c r="AH9" i="6"/>
  <c r="AI9" i="6"/>
  <c r="AJ9" i="6"/>
  <c r="AK9" i="6"/>
  <c r="AL9" i="6"/>
  <c r="AM9" i="6"/>
  <c r="AU9" i="6"/>
  <c r="AV9" i="6"/>
  <c r="AW9" i="6"/>
  <c r="AV4" i="1"/>
  <c r="AW4" i="1"/>
  <c r="AX5" i="1"/>
  <c r="Z5" i="1"/>
  <c r="Z6" i="1"/>
  <c r="Z7" i="1"/>
  <c r="N5" i="1"/>
  <c r="N6" i="1"/>
  <c r="N7" i="1"/>
  <c r="BA44" i="6"/>
  <c r="AF17" i="4"/>
  <c r="AH17" i="4"/>
  <c r="AI17" i="4"/>
  <c r="AL17" i="4"/>
  <c r="J12" i="2"/>
  <c r="S12" i="2"/>
  <c r="AB12" i="2"/>
  <c r="AO17" i="4" l="1"/>
  <c r="AX145" i="1"/>
  <c r="AX144" i="1"/>
  <c r="AW108" i="6"/>
  <c r="AV108" i="6"/>
  <c r="AU108" i="6"/>
  <c r="AT108" i="6"/>
  <c r="BA108" i="6" s="1"/>
  <c r="AS108" i="6"/>
  <c r="AR108" i="6"/>
  <c r="AQ108" i="6"/>
  <c r="AP108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BI104" i="6"/>
  <c r="BH104" i="6"/>
  <c r="BE104" i="6"/>
  <c r="BD104" i="6"/>
  <c r="AW104" i="6"/>
  <c r="AV104" i="6"/>
  <c r="AU104" i="6"/>
  <c r="AT104" i="6"/>
  <c r="AS104" i="6"/>
  <c r="AR104" i="6"/>
  <c r="AQ104" i="6"/>
  <c r="AP104" i="6"/>
  <c r="AO104" i="6"/>
  <c r="AM104" i="6"/>
  <c r="AL104" i="6"/>
  <c r="AK104" i="6"/>
  <c r="AJ104" i="6"/>
  <c r="AI104" i="6"/>
  <c r="AH104" i="6"/>
  <c r="AG104" i="6"/>
  <c r="AF104" i="6"/>
  <c r="AE104" i="6"/>
  <c r="AD104" i="6"/>
  <c r="AC104" i="6"/>
  <c r="AB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BH100" i="6"/>
  <c r="BD100" i="6"/>
  <c r="AW100" i="6"/>
  <c r="AV100" i="6"/>
  <c r="AU100" i="6"/>
  <c r="AS100" i="6"/>
  <c r="AR100" i="6"/>
  <c r="AQ100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BJ98" i="6"/>
  <c r="BI98" i="6"/>
  <c r="BH98" i="6"/>
  <c r="BG98" i="6"/>
  <c r="BF98" i="6"/>
  <c r="BE98" i="6"/>
  <c r="BD98" i="6"/>
  <c r="AW98" i="6"/>
  <c r="AV98" i="6"/>
  <c r="AU98" i="6"/>
  <c r="AT98" i="6"/>
  <c r="AS98" i="6"/>
  <c r="AR98" i="6"/>
  <c r="AQ98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Z98" i="6"/>
  <c r="Y98" i="6"/>
  <c r="X98" i="6"/>
  <c r="W98" i="6"/>
  <c r="V98" i="6"/>
  <c r="U98" i="6"/>
  <c r="T98" i="6"/>
  <c r="S98" i="6"/>
  <c r="R98" i="6"/>
  <c r="Q98" i="6"/>
  <c r="P98" i="6"/>
  <c r="O98" i="6"/>
  <c r="M98" i="6"/>
  <c r="L98" i="6"/>
  <c r="K98" i="6"/>
  <c r="J98" i="6"/>
  <c r="I98" i="6"/>
  <c r="H98" i="6"/>
  <c r="G98" i="6"/>
  <c r="F98" i="6"/>
  <c r="E98" i="6"/>
  <c r="D98" i="6"/>
  <c r="C98" i="6"/>
  <c r="B98" i="6"/>
  <c r="BI91" i="6"/>
  <c r="BG91" i="6"/>
  <c r="BE91" i="6"/>
  <c r="BC91" i="6"/>
  <c r="BH91" i="6"/>
  <c r="BF91" i="6"/>
  <c r="BD91" i="6"/>
  <c r="AP91" i="6"/>
  <c r="AM91" i="6"/>
  <c r="AL91" i="6"/>
  <c r="AK91" i="6"/>
  <c r="AJ91" i="6"/>
  <c r="AI91" i="6"/>
  <c r="AH91" i="6"/>
  <c r="AG91" i="6"/>
  <c r="AF91" i="6"/>
  <c r="AE91" i="6"/>
  <c r="AD91" i="6"/>
  <c r="AC91" i="6"/>
  <c r="AB91" i="6"/>
  <c r="Z91" i="6"/>
  <c r="Y91" i="6"/>
  <c r="X91" i="6"/>
  <c r="W91" i="6"/>
  <c r="V91" i="6"/>
  <c r="U91" i="6"/>
  <c r="T91" i="6"/>
  <c r="S91" i="6"/>
  <c r="R91" i="6"/>
  <c r="Q91" i="6"/>
  <c r="P91" i="6"/>
  <c r="O91" i="6"/>
  <c r="M91" i="6"/>
  <c r="L91" i="6"/>
  <c r="K91" i="6"/>
  <c r="J91" i="6"/>
  <c r="I91" i="6"/>
  <c r="H91" i="6"/>
  <c r="G91" i="6"/>
  <c r="F91" i="6"/>
  <c r="E91" i="6"/>
  <c r="D91" i="6"/>
  <c r="C91" i="6"/>
  <c r="B91" i="6"/>
  <c r="BI86" i="6"/>
  <c r="BE86" i="6"/>
  <c r="AX86" i="6"/>
  <c r="AW86" i="6"/>
  <c r="AV86" i="6"/>
  <c r="AU86" i="6"/>
  <c r="AT86" i="6"/>
  <c r="AS86" i="6"/>
  <c r="AR86" i="6"/>
  <c r="AQ86" i="6"/>
  <c r="BA86" i="6" s="1"/>
  <c r="AM86" i="6"/>
  <c r="AL86" i="6"/>
  <c r="AK86" i="6"/>
  <c r="AJ86" i="6"/>
  <c r="AI86" i="6"/>
  <c r="AH86" i="6"/>
  <c r="AG86" i="6"/>
  <c r="AF86" i="6"/>
  <c r="AE86" i="6"/>
  <c r="AD86" i="6"/>
  <c r="AC86" i="6"/>
  <c r="AB86" i="6"/>
  <c r="Z86" i="6"/>
  <c r="Y86" i="6"/>
  <c r="X86" i="6"/>
  <c r="W86" i="6"/>
  <c r="V86" i="6"/>
  <c r="U86" i="6"/>
  <c r="T86" i="6"/>
  <c r="S86" i="6"/>
  <c r="R86" i="6"/>
  <c r="Q86" i="6"/>
  <c r="P86" i="6"/>
  <c r="O86" i="6"/>
  <c r="M86" i="6"/>
  <c r="L86" i="6"/>
  <c r="K86" i="6"/>
  <c r="J86" i="6"/>
  <c r="I86" i="6"/>
  <c r="H86" i="6"/>
  <c r="G86" i="6"/>
  <c r="F86" i="6"/>
  <c r="E86" i="6"/>
  <c r="D86" i="6"/>
  <c r="C86" i="6"/>
  <c r="B86" i="6"/>
  <c r="BI82" i="6"/>
  <c r="BH82" i="6"/>
  <c r="BE82" i="6"/>
  <c r="BD82" i="6"/>
  <c r="BC82" i="6"/>
  <c r="AW82" i="6"/>
  <c r="AV82" i="6"/>
  <c r="AU82" i="6"/>
  <c r="AT82" i="6"/>
  <c r="AS82" i="6"/>
  <c r="AR82" i="6"/>
  <c r="AQ82" i="6"/>
  <c r="AP82" i="6"/>
  <c r="AO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Z82" i="6"/>
  <c r="Y82" i="6"/>
  <c r="X82" i="6"/>
  <c r="W82" i="6"/>
  <c r="V82" i="6"/>
  <c r="U82" i="6"/>
  <c r="T82" i="6"/>
  <c r="S82" i="6"/>
  <c r="R82" i="6"/>
  <c r="Q82" i="6"/>
  <c r="P82" i="6"/>
  <c r="O82" i="6"/>
  <c r="M82" i="6"/>
  <c r="L82" i="6"/>
  <c r="K82" i="6"/>
  <c r="J82" i="6"/>
  <c r="I82" i="6"/>
  <c r="H82" i="6"/>
  <c r="G82" i="6"/>
  <c r="F82" i="6"/>
  <c r="E82" i="6"/>
  <c r="D82" i="6"/>
  <c r="C82" i="6"/>
  <c r="B82" i="6"/>
  <c r="BH80" i="6"/>
  <c r="BG80" i="6"/>
  <c r="BE80" i="6"/>
  <c r="AT80" i="6"/>
  <c r="AS80" i="6"/>
  <c r="AQ80" i="6"/>
  <c r="AM80" i="6"/>
  <c r="AL80" i="6"/>
  <c r="AK80" i="6"/>
  <c r="AJ80" i="6"/>
  <c r="AI80" i="6"/>
  <c r="AH80" i="6"/>
  <c r="AG80" i="6"/>
  <c r="AF80" i="6"/>
  <c r="AE80" i="6"/>
  <c r="AD80" i="6"/>
  <c r="AC80" i="6"/>
  <c r="AB80" i="6"/>
  <c r="Z80" i="6"/>
  <c r="Y80" i="6"/>
  <c r="X80" i="6"/>
  <c r="W80" i="6"/>
  <c r="V80" i="6"/>
  <c r="U80" i="6"/>
  <c r="T80" i="6"/>
  <c r="S80" i="6"/>
  <c r="R80" i="6"/>
  <c r="Q80" i="6"/>
  <c r="P80" i="6"/>
  <c r="O80" i="6"/>
  <c r="M80" i="6"/>
  <c r="L80" i="6"/>
  <c r="K80" i="6"/>
  <c r="J80" i="6"/>
  <c r="I80" i="6"/>
  <c r="H80" i="6"/>
  <c r="G80" i="6"/>
  <c r="F80" i="6"/>
  <c r="E80" i="6"/>
  <c r="D80" i="6"/>
  <c r="C80" i="6"/>
  <c r="B80" i="6"/>
  <c r="BK78" i="6"/>
  <c r="BJ78" i="6"/>
  <c r="BI78" i="6"/>
  <c r="BH78" i="6"/>
  <c r="BG78" i="6"/>
  <c r="BF78" i="6"/>
  <c r="BE78" i="6"/>
  <c r="BD78" i="6"/>
  <c r="BC78" i="6"/>
  <c r="BB78" i="6"/>
  <c r="AX78" i="6"/>
  <c r="AW78" i="6"/>
  <c r="AV78" i="6"/>
  <c r="AU78" i="6"/>
  <c r="AT78" i="6"/>
  <c r="AS78" i="6"/>
  <c r="AR78" i="6"/>
  <c r="AQ78" i="6"/>
  <c r="AP78" i="6"/>
  <c r="AO78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Z78" i="6"/>
  <c r="Y78" i="6"/>
  <c r="X78" i="6"/>
  <c r="W78" i="6"/>
  <c r="V78" i="6"/>
  <c r="U78" i="6"/>
  <c r="T78" i="6"/>
  <c r="S78" i="6"/>
  <c r="R78" i="6"/>
  <c r="Q78" i="6"/>
  <c r="P78" i="6"/>
  <c r="O78" i="6"/>
  <c r="M78" i="6"/>
  <c r="L78" i="6"/>
  <c r="K78" i="6"/>
  <c r="J78" i="6"/>
  <c r="I78" i="6"/>
  <c r="H78" i="6"/>
  <c r="G78" i="6"/>
  <c r="F78" i="6"/>
  <c r="E78" i="6"/>
  <c r="D78" i="6"/>
  <c r="C78" i="6"/>
  <c r="B78" i="6"/>
  <c r="BK74" i="6"/>
  <c r="BJ74" i="6"/>
  <c r="BI74" i="6"/>
  <c r="BH74" i="6"/>
  <c r="BG74" i="6"/>
  <c r="BF74" i="6"/>
  <c r="BE74" i="6"/>
  <c r="BD74" i="6"/>
  <c r="BC74" i="6"/>
  <c r="BB74" i="6"/>
  <c r="AX74" i="6"/>
  <c r="AW74" i="6"/>
  <c r="AV74" i="6"/>
  <c r="AU74" i="6"/>
  <c r="AT74" i="6"/>
  <c r="AS74" i="6"/>
  <c r="AR74" i="6"/>
  <c r="AQ74" i="6"/>
  <c r="AP74" i="6"/>
  <c r="AO74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Z74" i="6"/>
  <c r="Y74" i="6"/>
  <c r="X74" i="6"/>
  <c r="W74" i="6"/>
  <c r="V74" i="6"/>
  <c r="U74" i="6"/>
  <c r="T74" i="6"/>
  <c r="S74" i="6"/>
  <c r="R74" i="6"/>
  <c r="Q74" i="6"/>
  <c r="P74" i="6"/>
  <c r="O74" i="6"/>
  <c r="M74" i="6"/>
  <c r="L74" i="6"/>
  <c r="K74" i="6"/>
  <c r="J74" i="6"/>
  <c r="I74" i="6"/>
  <c r="H74" i="6"/>
  <c r="G74" i="6"/>
  <c r="F74" i="6"/>
  <c r="E74" i="6"/>
  <c r="D74" i="6"/>
  <c r="C74" i="6"/>
  <c r="B74" i="6"/>
  <c r="AT71" i="6"/>
  <c r="AO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Z71" i="6"/>
  <c r="Y71" i="6"/>
  <c r="X71" i="6"/>
  <c r="W71" i="6"/>
  <c r="V71" i="6"/>
  <c r="U71" i="6"/>
  <c r="T71" i="6"/>
  <c r="S71" i="6"/>
  <c r="R71" i="6"/>
  <c r="Q71" i="6"/>
  <c r="P71" i="6"/>
  <c r="O71" i="6"/>
  <c r="M71" i="6"/>
  <c r="L71" i="6"/>
  <c r="K71" i="6"/>
  <c r="J71" i="6"/>
  <c r="I71" i="6"/>
  <c r="H71" i="6"/>
  <c r="G71" i="6"/>
  <c r="F71" i="6"/>
  <c r="E71" i="6"/>
  <c r="D71" i="6"/>
  <c r="C71" i="6"/>
  <c r="B71" i="6"/>
  <c r="BG55" i="6"/>
  <c r="AW55" i="6"/>
  <c r="AV55" i="6"/>
  <c r="AU55" i="6"/>
  <c r="AT55" i="6"/>
  <c r="AS55" i="6"/>
  <c r="AR55" i="6"/>
  <c r="AQ55" i="6"/>
  <c r="AP55" i="6"/>
  <c r="AO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Z55" i="6"/>
  <c r="Y55" i="6"/>
  <c r="X55" i="6"/>
  <c r="W55" i="6"/>
  <c r="V55" i="6"/>
  <c r="U55" i="6"/>
  <c r="T55" i="6"/>
  <c r="S55" i="6"/>
  <c r="R55" i="6"/>
  <c r="Q55" i="6"/>
  <c r="P55" i="6"/>
  <c r="O55" i="6"/>
  <c r="M55" i="6"/>
  <c r="L55" i="6"/>
  <c r="K55" i="6"/>
  <c r="J55" i="6"/>
  <c r="I55" i="6"/>
  <c r="H55" i="6"/>
  <c r="G55" i="6"/>
  <c r="F55" i="6"/>
  <c r="E55" i="6"/>
  <c r="D55" i="6"/>
  <c r="C55" i="6"/>
  <c r="B55" i="6"/>
  <c r="BJ52" i="6"/>
  <c r="BH52" i="6"/>
  <c r="BF52" i="6"/>
  <c r="BD52" i="6"/>
  <c r="AX52" i="6"/>
  <c r="AW52" i="6"/>
  <c r="AV52" i="6"/>
  <c r="AU52" i="6"/>
  <c r="AT52" i="6"/>
  <c r="AS52" i="6"/>
  <c r="AR52" i="6"/>
  <c r="AQ52" i="6"/>
  <c r="AO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Z52" i="6"/>
  <c r="Y52" i="6"/>
  <c r="X52" i="6"/>
  <c r="W52" i="6"/>
  <c r="V52" i="6"/>
  <c r="U52" i="6"/>
  <c r="T52" i="6"/>
  <c r="S52" i="6"/>
  <c r="R52" i="6"/>
  <c r="Q52" i="6"/>
  <c r="P52" i="6"/>
  <c r="O52" i="6"/>
  <c r="M52" i="6"/>
  <c r="L52" i="6"/>
  <c r="K52" i="6"/>
  <c r="J52" i="6"/>
  <c r="I52" i="6"/>
  <c r="H52" i="6"/>
  <c r="G52" i="6"/>
  <c r="F52" i="6"/>
  <c r="E52" i="6"/>
  <c r="D52" i="6"/>
  <c r="C52" i="6"/>
  <c r="B52" i="6"/>
  <c r="N52" i="6" s="1"/>
  <c r="BJ49" i="6"/>
  <c r="BH49" i="6"/>
  <c r="BG49" i="6"/>
  <c r="BF49" i="6"/>
  <c r="BC49" i="6"/>
  <c r="AW49" i="6"/>
  <c r="AV49" i="6"/>
  <c r="AU49" i="6"/>
  <c r="AT49" i="6"/>
  <c r="AS49" i="6"/>
  <c r="AR49" i="6"/>
  <c r="AQ49" i="6"/>
  <c r="AP49" i="6"/>
  <c r="AO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Z49" i="6"/>
  <c r="Y49" i="6"/>
  <c r="X49" i="6"/>
  <c r="W49" i="6"/>
  <c r="V49" i="6"/>
  <c r="U49" i="6"/>
  <c r="T49" i="6"/>
  <c r="S49" i="6"/>
  <c r="R49" i="6"/>
  <c r="Q49" i="6"/>
  <c r="P49" i="6"/>
  <c r="O49" i="6"/>
  <c r="M49" i="6"/>
  <c r="L49" i="6"/>
  <c r="K49" i="6"/>
  <c r="J49" i="6"/>
  <c r="I49" i="6"/>
  <c r="H49" i="6"/>
  <c r="G49" i="6"/>
  <c r="F49" i="6"/>
  <c r="E49" i="6"/>
  <c r="D49" i="6"/>
  <c r="C49" i="6"/>
  <c r="B49" i="6"/>
  <c r="BG45" i="6"/>
  <c r="AW45" i="6"/>
  <c r="AV45" i="6"/>
  <c r="AU45" i="6"/>
  <c r="AT45" i="6"/>
  <c r="AS45" i="6"/>
  <c r="AR45" i="6"/>
  <c r="AQ45" i="6"/>
  <c r="AP45" i="6"/>
  <c r="AO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Z45" i="6"/>
  <c r="Y45" i="6"/>
  <c r="X45" i="6"/>
  <c r="W45" i="6"/>
  <c r="V45" i="6"/>
  <c r="U45" i="6"/>
  <c r="T45" i="6"/>
  <c r="S45" i="6"/>
  <c r="R45" i="6"/>
  <c r="Q45" i="6"/>
  <c r="P45" i="6"/>
  <c r="O45" i="6"/>
  <c r="M45" i="6"/>
  <c r="L45" i="6"/>
  <c r="K45" i="6"/>
  <c r="J45" i="6"/>
  <c r="I45" i="6"/>
  <c r="H45" i="6"/>
  <c r="G45" i="6"/>
  <c r="F45" i="6"/>
  <c r="E45" i="6"/>
  <c r="D45" i="6"/>
  <c r="C45" i="6"/>
  <c r="B45" i="6"/>
  <c r="BJ43" i="6"/>
  <c r="BH43" i="6"/>
  <c r="BG43" i="6"/>
  <c r="BF43" i="6"/>
  <c r="BE43" i="6"/>
  <c r="BD43" i="6"/>
  <c r="AW43" i="6"/>
  <c r="AU43" i="6"/>
  <c r="AT43" i="6"/>
  <c r="AS43" i="6"/>
  <c r="AR43" i="6"/>
  <c r="AQ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Z43" i="6"/>
  <c r="Y43" i="6"/>
  <c r="X43" i="6"/>
  <c r="W43" i="6"/>
  <c r="V43" i="6"/>
  <c r="U43" i="6"/>
  <c r="T43" i="6"/>
  <c r="S43" i="6"/>
  <c r="R43" i="6"/>
  <c r="Q43" i="6"/>
  <c r="P43" i="6"/>
  <c r="O43" i="6"/>
  <c r="M43" i="6"/>
  <c r="L43" i="6"/>
  <c r="K43" i="6"/>
  <c r="J43" i="6"/>
  <c r="I43" i="6"/>
  <c r="H43" i="6"/>
  <c r="G43" i="6"/>
  <c r="F43" i="6"/>
  <c r="E43" i="6"/>
  <c r="D43" i="6"/>
  <c r="C43" i="6"/>
  <c r="B43" i="6"/>
  <c r="AW39" i="6"/>
  <c r="AV39" i="6"/>
  <c r="AU39" i="6"/>
  <c r="AT39" i="6"/>
  <c r="AS39" i="6"/>
  <c r="AR39" i="6"/>
  <c r="AP39" i="6"/>
  <c r="AO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Z39" i="6"/>
  <c r="Y39" i="6"/>
  <c r="X39" i="6"/>
  <c r="W39" i="6"/>
  <c r="V39" i="6"/>
  <c r="U39" i="6"/>
  <c r="T39" i="6"/>
  <c r="S39" i="6"/>
  <c r="R39" i="6"/>
  <c r="Q39" i="6"/>
  <c r="P39" i="6"/>
  <c r="O39" i="6"/>
  <c r="M39" i="6"/>
  <c r="L39" i="6"/>
  <c r="K39" i="6"/>
  <c r="J39" i="6"/>
  <c r="I39" i="6"/>
  <c r="H39" i="6"/>
  <c r="G39" i="6"/>
  <c r="F39" i="6"/>
  <c r="E39" i="6"/>
  <c r="D39" i="6"/>
  <c r="C39" i="6"/>
  <c r="B39" i="6"/>
  <c r="BE33" i="6"/>
  <c r="AY33" i="6"/>
  <c r="AX33" i="6"/>
  <c r="AW33" i="6"/>
  <c r="AV33" i="6"/>
  <c r="AU33" i="6"/>
  <c r="AT33" i="6"/>
  <c r="AS33" i="6"/>
  <c r="AR33" i="6"/>
  <c r="AQ33" i="6"/>
  <c r="AP33" i="6"/>
  <c r="AO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Z33" i="6"/>
  <c r="Y33" i="6"/>
  <c r="X33" i="6"/>
  <c r="W33" i="6"/>
  <c r="V33" i="6"/>
  <c r="U33" i="6"/>
  <c r="T33" i="6"/>
  <c r="S33" i="6"/>
  <c r="R33" i="6"/>
  <c r="Q33" i="6"/>
  <c r="P33" i="6"/>
  <c r="O33" i="6"/>
  <c r="M33" i="6"/>
  <c r="L33" i="6"/>
  <c r="K33" i="6"/>
  <c r="J33" i="6"/>
  <c r="I33" i="6"/>
  <c r="H33" i="6"/>
  <c r="G33" i="6"/>
  <c r="F33" i="6"/>
  <c r="E33" i="6"/>
  <c r="D33" i="6"/>
  <c r="C33" i="6"/>
  <c r="B33" i="6"/>
  <c r="BJ31" i="6"/>
  <c r="BI31" i="6"/>
  <c r="BH31" i="6"/>
  <c r="BG31" i="6"/>
  <c r="BF31" i="6"/>
  <c r="BC31" i="6"/>
  <c r="AW31" i="6"/>
  <c r="AV31" i="6"/>
  <c r="AU31" i="6"/>
  <c r="AT31" i="6"/>
  <c r="AS31" i="6"/>
  <c r="AP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Z31" i="6"/>
  <c r="Y31" i="6"/>
  <c r="X31" i="6"/>
  <c r="W31" i="6"/>
  <c r="V31" i="6"/>
  <c r="U31" i="6"/>
  <c r="T31" i="6"/>
  <c r="S31" i="6"/>
  <c r="R31" i="6"/>
  <c r="Q31" i="6"/>
  <c r="P31" i="6"/>
  <c r="O31" i="6"/>
  <c r="M31" i="6"/>
  <c r="L31" i="6"/>
  <c r="K31" i="6"/>
  <c r="J31" i="6"/>
  <c r="I31" i="6"/>
  <c r="H31" i="6"/>
  <c r="G31" i="6"/>
  <c r="F31" i="6"/>
  <c r="E31" i="6"/>
  <c r="D31" i="6"/>
  <c r="C31" i="6"/>
  <c r="B31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Z18" i="6"/>
  <c r="Y18" i="6"/>
  <c r="X18" i="6"/>
  <c r="W18" i="6"/>
  <c r="V18" i="6"/>
  <c r="U18" i="6"/>
  <c r="T18" i="6"/>
  <c r="S18" i="6"/>
  <c r="R18" i="6"/>
  <c r="Q18" i="6"/>
  <c r="P18" i="6"/>
  <c r="O18" i="6"/>
  <c r="M18" i="6"/>
  <c r="L18" i="6"/>
  <c r="K18" i="6"/>
  <c r="J18" i="6"/>
  <c r="I18" i="6"/>
  <c r="H18" i="6"/>
  <c r="G18" i="6"/>
  <c r="F18" i="6"/>
  <c r="E18" i="6"/>
  <c r="D18" i="6"/>
  <c r="C18" i="6"/>
  <c r="B18" i="6"/>
  <c r="BJ13" i="6"/>
  <c r="BF13" i="6"/>
  <c r="BB13" i="6"/>
  <c r="AZ13" i="6"/>
  <c r="AY13" i="6"/>
  <c r="AX13" i="6"/>
  <c r="AW13" i="6"/>
  <c r="AV13" i="6"/>
  <c r="AU13" i="6"/>
  <c r="AT13" i="6"/>
  <c r="AS13" i="6"/>
  <c r="AR13" i="6"/>
  <c r="AP13" i="6"/>
  <c r="AO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Z13" i="6"/>
  <c r="Y13" i="6"/>
  <c r="X13" i="6"/>
  <c r="W13" i="6"/>
  <c r="V13" i="6"/>
  <c r="U13" i="6"/>
  <c r="T13" i="6"/>
  <c r="S13" i="6"/>
  <c r="R13" i="6"/>
  <c r="Q13" i="6"/>
  <c r="P13" i="6"/>
  <c r="O13" i="6"/>
  <c r="M13" i="6"/>
  <c r="L13" i="6"/>
  <c r="K13" i="6"/>
  <c r="J13" i="6"/>
  <c r="I13" i="6"/>
  <c r="H13" i="6"/>
  <c r="G13" i="6"/>
  <c r="F13" i="6"/>
  <c r="E13" i="6"/>
  <c r="D13" i="6"/>
  <c r="C13" i="6"/>
  <c r="B13" i="6"/>
  <c r="BJ9" i="6"/>
  <c r="BI9" i="6"/>
  <c r="BH9" i="6"/>
  <c r="BJ5" i="6"/>
  <c r="BF5" i="6"/>
  <c r="BH5" i="6"/>
  <c r="BG5" i="6"/>
  <c r="BC5" i="6"/>
  <c r="BI5" i="6"/>
  <c r="BE5" i="6"/>
  <c r="AY4" i="6"/>
  <c r="AW5" i="6"/>
  <c r="AV5" i="6"/>
  <c r="AU5" i="6"/>
  <c r="AT5" i="6"/>
  <c r="AS5" i="6"/>
  <c r="AR5" i="6"/>
  <c r="AP5" i="6"/>
  <c r="AM5" i="6"/>
  <c r="AL5" i="6"/>
  <c r="AK5" i="6"/>
  <c r="AJ5" i="6"/>
  <c r="AI5" i="6"/>
  <c r="AH5" i="6"/>
  <c r="AG5" i="6"/>
  <c r="AF5" i="6"/>
  <c r="AE5" i="6"/>
  <c r="AD5" i="6"/>
  <c r="AC5" i="6"/>
  <c r="AB5" i="6"/>
  <c r="Z5" i="6"/>
  <c r="Y5" i="6"/>
  <c r="X5" i="6"/>
  <c r="W5" i="6"/>
  <c r="V5" i="6"/>
  <c r="U5" i="6"/>
  <c r="T5" i="6"/>
  <c r="S5" i="6"/>
  <c r="R5" i="6"/>
  <c r="Q5" i="6"/>
  <c r="P5" i="6"/>
  <c r="O5" i="6"/>
  <c r="M5" i="6"/>
  <c r="L5" i="6"/>
  <c r="K5" i="6"/>
  <c r="J5" i="6"/>
  <c r="I5" i="6"/>
  <c r="H5" i="6"/>
  <c r="G5" i="6"/>
  <c r="F5" i="6"/>
  <c r="E5" i="6"/>
  <c r="D5" i="6"/>
  <c r="C5" i="6"/>
  <c r="B5" i="6"/>
  <c r="AN13" i="6" l="1"/>
  <c r="AA13" i="6"/>
  <c r="N13" i="6"/>
  <c r="BA13" i="6"/>
  <c r="AO4" i="6"/>
  <c r="N18" i="6"/>
  <c r="BD108" i="6"/>
  <c r="BH108" i="6"/>
  <c r="BF108" i="6"/>
  <c r="AQ4" i="6"/>
  <c r="AX4" i="6"/>
  <c r="BN98" i="6"/>
  <c r="AA71" i="6"/>
  <c r="AN71" i="6"/>
  <c r="BA71" i="6"/>
  <c r="BN74" i="6"/>
  <c r="BN78" i="6"/>
  <c r="AN82" i="6"/>
  <c r="BE108" i="6"/>
  <c r="BI108" i="6"/>
  <c r="AZ4" i="6"/>
  <c r="AA74" i="6"/>
  <c r="AN74" i="6"/>
  <c r="BA74" i="6"/>
  <c r="AA78" i="6"/>
  <c r="AN78" i="6"/>
  <c r="AA80" i="6"/>
  <c r="AN80" i="6"/>
  <c r="AU4" i="6"/>
  <c r="AT4" i="6"/>
  <c r="BN5" i="6"/>
  <c r="BJ108" i="6"/>
  <c r="BC108" i="6"/>
  <c r="BG108" i="6"/>
  <c r="BK108" i="6"/>
  <c r="BG13" i="6"/>
  <c r="BK13" i="6"/>
  <c r="BH13" i="6"/>
  <c r="BL13" i="6"/>
  <c r="BI13" i="6"/>
  <c r="BM13" i="6"/>
  <c r="AA55" i="6"/>
  <c r="AN55" i="6"/>
  <c r="AR4" i="6"/>
  <c r="AA49" i="6"/>
  <c r="AN49" i="6"/>
  <c r="BG71" i="6"/>
  <c r="AN86" i="6"/>
  <c r="BA104" i="6"/>
  <c r="AS4" i="6"/>
  <c r="BA78" i="6"/>
  <c r="BA43" i="6"/>
  <c r="AA52" i="6"/>
  <c r="AN52" i="6"/>
  <c r="BA52" i="6"/>
  <c r="AN91" i="6"/>
  <c r="BA55" i="6"/>
  <c r="AN104" i="6"/>
  <c r="AA104" i="6"/>
  <c r="AW4" i="6"/>
  <c r="BB71" i="6"/>
  <c r="BC55" i="6"/>
  <c r="AV4" i="6"/>
  <c r="AA100" i="6"/>
  <c r="AN100" i="6"/>
  <c r="BA100" i="6"/>
  <c r="BE55" i="6"/>
  <c r="BI55" i="6"/>
  <c r="BF55" i="6"/>
  <c r="BJ55" i="6"/>
  <c r="BD55" i="6"/>
  <c r="BH55" i="6"/>
  <c r="BG82" i="6"/>
  <c r="BA49" i="6"/>
  <c r="AA98" i="6"/>
  <c r="AN98" i="6"/>
  <c r="BA98" i="6"/>
  <c r="Z4" i="6"/>
  <c r="BF82" i="6"/>
  <c r="BJ82" i="6"/>
  <c r="BB55" i="6"/>
  <c r="BD49" i="6"/>
  <c r="BC104" i="6"/>
  <c r="BG104" i="6"/>
  <c r="BG52" i="6"/>
  <c r="BK52" i="6"/>
  <c r="BN43" i="6"/>
  <c r="BB52" i="6"/>
  <c r="BF104" i="6"/>
  <c r="BJ104" i="6"/>
  <c r="BE18" i="6"/>
  <c r="BI18" i="6"/>
  <c r="AN43" i="6"/>
  <c r="AN45" i="6"/>
  <c r="BA45" i="6"/>
  <c r="BB82" i="6"/>
  <c r="BE52" i="6"/>
  <c r="BI52" i="6"/>
  <c r="BB108" i="6"/>
  <c r="C4" i="6"/>
  <c r="BD18" i="6"/>
  <c r="BH18" i="6"/>
  <c r="BB49" i="6"/>
  <c r="AH4" i="6"/>
  <c r="BF33" i="6"/>
  <c r="BB39" i="6"/>
  <c r="BE49" i="6"/>
  <c r="BI49" i="6"/>
  <c r="BD86" i="6"/>
  <c r="BH86" i="6"/>
  <c r="AI4" i="6"/>
  <c r="BC33" i="6"/>
  <c r="BG33" i="6"/>
  <c r="BK33" i="6"/>
  <c r="BI33" i="6"/>
  <c r="BH39" i="6"/>
  <c r="BF18" i="6"/>
  <c r="BJ18" i="6"/>
  <c r="R4" i="6"/>
  <c r="BB33" i="6"/>
  <c r="BC39" i="6"/>
  <c r="BG39" i="6"/>
  <c r="BC45" i="6"/>
  <c r="J4" i="6"/>
  <c r="AA5" i="6"/>
  <c r="S4" i="6"/>
  <c r="AN5" i="6"/>
  <c r="AF4" i="6"/>
  <c r="AJ4" i="6"/>
  <c r="BC18" i="6"/>
  <c r="BG18" i="6"/>
  <c r="BE39" i="6"/>
  <c r="BI39" i="6"/>
  <c r="AD4" i="6"/>
  <c r="AL4" i="6"/>
  <c r="BD45" i="6"/>
  <c r="BH45" i="6"/>
  <c r="BF86" i="6"/>
  <c r="AM4" i="6"/>
  <c r="BJ33" i="6"/>
  <c r="BD33" i="6"/>
  <c r="BH33" i="6"/>
  <c r="BL33" i="6"/>
  <c r="BF39" i="6"/>
  <c r="BJ39" i="6"/>
  <c r="BE45" i="6"/>
  <c r="BI45" i="6"/>
  <c r="BF45" i="6"/>
  <c r="BJ45" i="6"/>
  <c r="BE100" i="6"/>
  <c r="BI100" i="6"/>
  <c r="AP4" i="6"/>
  <c r="BA5" i="6"/>
  <c r="P4" i="6"/>
  <c r="AC4" i="6"/>
  <c r="X4" i="6"/>
  <c r="D4" i="6"/>
  <c r="Q4" i="6"/>
  <c r="BB18" i="6"/>
  <c r="BJ86" i="6"/>
  <c r="BL108" i="6"/>
  <c r="G4" i="6"/>
  <c r="T4" i="6"/>
  <c r="AG4" i="6"/>
  <c r="H4" i="6"/>
  <c r="L4" i="6"/>
  <c r="U4" i="6"/>
  <c r="Y4" i="6"/>
  <c r="E4" i="6"/>
  <c r="M4" i="6"/>
  <c r="BB45" i="6"/>
  <c r="BB104" i="6"/>
  <c r="BG86" i="6"/>
  <c r="BK86" i="6"/>
  <c r="BF100" i="6"/>
  <c r="BJ100" i="6"/>
  <c r="V4" i="6"/>
  <c r="AE4" i="6"/>
  <c r="AK4" i="6"/>
  <c r="I4" i="6"/>
  <c r="K4" i="6"/>
  <c r="N5" i="6"/>
  <c r="F4" i="6"/>
  <c r="W4" i="6"/>
  <c r="B4" i="6"/>
  <c r="O4" i="6"/>
  <c r="AB4" i="6"/>
  <c r="BH28" i="5"/>
  <c r="BH4" i="5" s="1"/>
  <c r="BD28" i="5"/>
  <c r="AZ28" i="5"/>
  <c r="AV28" i="5"/>
  <c r="AV4" i="5" s="1"/>
  <c r="AT28" i="5"/>
  <c r="AS28" i="5"/>
  <c r="AS4" i="5" s="1"/>
  <c r="AR28" i="5"/>
  <c r="AQ28" i="5"/>
  <c r="AQ4" i="5" s="1"/>
  <c r="AP28" i="5"/>
  <c r="AO28" i="5"/>
  <c r="AN28" i="5"/>
  <c r="AM28" i="5"/>
  <c r="AL28" i="5"/>
  <c r="AJ28" i="5"/>
  <c r="AI28" i="5"/>
  <c r="AH28" i="5"/>
  <c r="AG28" i="5"/>
  <c r="AF28" i="5"/>
  <c r="AE28" i="5"/>
  <c r="AD28" i="5"/>
  <c r="AC28" i="5"/>
  <c r="AB28" i="5"/>
  <c r="AA28" i="5"/>
  <c r="Z28" i="5"/>
  <c r="X28" i="5"/>
  <c r="W28" i="5"/>
  <c r="V28" i="5"/>
  <c r="U28" i="5"/>
  <c r="T28" i="5"/>
  <c r="S28" i="5"/>
  <c r="R28" i="5"/>
  <c r="Q28" i="5"/>
  <c r="P28" i="5"/>
  <c r="O28" i="5"/>
  <c r="N28" i="5"/>
  <c r="L28" i="5"/>
  <c r="K28" i="5"/>
  <c r="J28" i="5"/>
  <c r="I28" i="5"/>
  <c r="H28" i="5"/>
  <c r="G28" i="5"/>
  <c r="F28" i="5"/>
  <c r="E28" i="5"/>
  <c r="D28" i="5"/>
  <c r="C28" i="5"/>
  <c r="B28" i="5"/>
  <c r="AS27" i="4"/>
  <c r="AV27" i="4"/>
  <c r="AR27" i="4"/>
  <c r="AN27" i="4"/>
  <c r="AN4" i="4" s="1"/>
  <c r="AM27" i="4"/>
  <c r="AL27" i="4"/>
  <c r="AJ27" i="4"/>
  <c r="AI27" i="4"/>
  <c r="AH27" i="4"/>
  <c r="AG27" i="4"/>
  <c r="AF27" i="4"/>
  <c r="AD27" i="4"/>
  <c r="AC27" i="4"/>
  <c r="AB27" i="4"/>
  <c r="AA27" i="4"/>
  <c r="Z27" i="4"/>
  <c r="Y27" i="4"/>
  <c r="X27" i="4"/>
  <c r="W27" i="4"/>
  <c r="V27" i="4"/>
  <c r="T27" i="4"/>
  <c r="S27" i="4"/>
  <c r="R27" i="4"/>
  <c r="Q27" i="4"/>
  <c r="P27" i="4"/>
  <c r="O27" i="4"/>
  <c r="N27" i="4"/>
  <c r="M27" i="4"/>
  <c r="L27" i="4"/>
  <c r="J27" i="4"/>
  <c r="I27" i="4"/>
  <c r="H27" i="4"/>
  <c r="G27" i="4"/>
  <c r="F27" i="4"/>
  <c r="E27" i="4"/>
  <c r="D27" i="4"/>
  <c r="C27" i="4"/>
  <c r="B27" i="4"/>
  <c r="AU14" i="3"/>
  <c r="AU4" i="3" s="1"/>
  <c r="AN14" i="3"/>
  <c r="AN4" i="3" s="1"/>
  <c r="AM14" i="3"/>
  <c r="AM4" i="3" s="1"/>
  <c r="AL14" i="3"/>
  <c r="AL4" i="3" s="1"/>
  <c r="AK14" i="3"/>
  <c r="AK4" i="3" s="1"/>
  <c r="AJ14" i="3"/>
  <c r="AI14" i="3"/>
  <c r="AH14" i="3"/>
  <c r="AG14" i="3"/>
  <c r="AF14" i="3"/>
  <c r="AF4" i="3" s="1"/>
  <c r="AD14" i="3"/>
  <c r="AC14" i="3"/>
  <c r="AB14" i="3"/>
  <c r="AA14" i="3"/>
  <c r="Z14" i="3"/>
  <c r="Y14" i="3"/>
  <c r="X14" i="3"/>
  <c r="W14" i="3"/>
  <c r="V14" i="3"/>
  <c r="T14" i="3"/>
  <c r="S14" i="3"/>
  <c r="R14" i="3"/>
  <c r="Q14" i="3"/>
  <c r="P14" i="3"/>
  <c r="O14" i="3"/>
  <c r="N14" i="3"/>
  <c r="M14" i="3"/>
  <c r="L14" i="3"/>
  <c r="J14" i="3"/>
  <c r="I14" i="3"/>
  <c r="H14" i="3"/>
  <c r="G14" i="3"/>
  <c r="F14" i="3"/>
  <c r="E14" i="3"/>
  <c r="D14" i="3"/>
  <c r="C14" i="3"/>
  <c r="B14" i="3"/>
  <c r="AD23" i="2"/>
  <c r="AE23" i="2"/>
  <c r="AF23" i="2"/>
  <c r="AH23" i="2"/>
  <c r="AJ23" i="2"/>
  <c r="AC23" i="2"/>
  <c r="C23" i="2"/>
  <c r="D23" i="2"/>
  <c r="E23" i="2"/>
  <c r="F23" i="2"/>
  <c r="G23" i="2"/>
  <c r="H23" i="2"/>
  <c r="I23" i="2"/>
  <c r="K23" i="2"/>
  <c r="L23" i="2"/>
  <c r="M23" i="2"/>
  <c r="N23" i="2"/>
  <c r="O23" i="2"/>
  <c r="P23" i="2"/>
  <c r="Q23" i="2"/>
  <c r="R23" i="2"/>
  <c r="T23" i="2"/>
  <c r="U23" i="2"/>
  <c r="V23" i="2"/>
  <c r="W23" i="2"/>
  <c r="X23" i="2"/>
  <c r="Y23" i="2"/>
  <c r="Z23" i="2"/>
  <c r="AA23" i="2"/>
  <c r="B23" i="2"/>
  <c r="C150" i="1"/>
  <c r="C159" i="1"/>
  <c r="C163" i="1"/>
  <c r="B5" i="2"/>
  <c r="Y28" i="5" l="1"/>
  <c r="AK28" i="5"/>
  <c r="M28" i="5"/>
  <c r="AW28" i="5"/>
  <c r="AO27" i="4"/>
  <c r="J23" i="2"/>
  <c r="AB23" i="2"/>
  <c r="S23" i="2"/>
  <c r="AK23" i="2"/>
  <c r="BN86" i="6"/>
  <c r="BA4" i="6"/>
  <c r="AV14" i="3"/>
  <c r="AV4" i="3" s="1"/>
  <c r="K14" i="3"/>
  <c r="U14" i="3"/>
  <c r="AE14" i="3"/>
  <c r="AP14" i="3"/>
  <c r="AP4" i="3" s="1"/>
  <c r="AX14" i="3"/>
  <c r="AX4" i="3" s="1"/>
  <c r="BN108" i="6"/>
  <c r="BN13" i="6"/>
  <c r="BN104" i="6"/>
  <c r="BN71" i="6"/>
  <c r="BN100" i="6"/>
  <c r="BA28" i="5"/>
  <c r="BE28" i="5"/>
  <c r="BE4" i="5" s="1"/>
  <c r="AX28" i="5"/>
  <c r="BB28" i="5"/>
  <c r="BF28" i="5"/>
  <c r="AY28" i="5"/>
  <c r="BC28" i="5"/>
  <c r="BC4" i="5" s="1"/>
  <c r="BI28" i="5"/>
  <c r="AT27" i="4"/>
  <c r="AR14" i="3"/>
  <c r="AT14" i="3"/>
  <c r="BN45" i="6"/>
  <c r="BN49" i="6"/>
  <c r="U27" i="4"/>
  <c r="AQ27" i="4"/>
  <c r="AO14" i="3"/>
  <c r="AW27" i="4"/>
  <c r="BM4" i="6"/>
  <c r="BD4" i="6"/>
  <c r="BH4" i="6"/>
  <c r="BE4" i="6"/>
  <c r="BC4" i="6"/>
  <c r="BN39" i="6"/>
  <c r="BF4" i="6"/>
  <c r="AX27" i="4"/>
  <c r="AX4" i="4" s="1"/>
  <c r="AP27" i="4"/>
  <c r="BI4" i="6"/>
  <c r="AQ14" i="3"/>
  <c r="BJ4" i="6"/>
  <c r="BK4" i="6"/>
  <c r="BG4" i="6"/>
  <c r="AS14" i="3"/>
  <c r="AW14" i="3"/>
  <c r="AW4" i="3" s="1"/>
  <c r="BL4" i="6"/>
  <c r="AN4" i="6"/>
  <c r="AA4" i="6"/>
  <c r="N4" i="6"/>
  <c r="BB4" i="6"/>
  <c r="K27" i="4"/>
  <c r="AE27" i="4"/>
  <c r="AZ26" i="5"/>
  <c r="BI26" i="5" s="1"/>
  <c r="AN26" i="5"/>
  <c r="AW26" i="5" s="1"/>
  <c r="AJ26" i="5"/>
  <c r="AI26" i="5"/>
  <c r="AH26" i="5"/>
  <c r="AG26" i="5"/>
  <c r="AF26" i="5"/>
  <c r="AE26" i="5"/>
  <c r="AD26" i="5"/>
  <c r="AC26" i="5"/>
  <c r="AB26" i="5"/>
  <c r="AA26" i="5"/>
  <c r="Z26" i="5"/>
  <c r="X26" i="5"/>
  <c r="W26" i="5"/>
  <c r="V26" i="5"/>
  <c r="U26" i="5"/>
  <c r="T26" i="5"/>
  <c r="S26" i="5"/>
  <c r="R26" i="5"/>
  <c r="Q26" i="5"/>
  <c r="P26" i="5"/>
  <c r="O26" i="5"/>
  <c r="N26" i="5"/>
  <c r="L26" i="5"/>
  <c r="K26" i="5"/>
  <c r="J26" i="5"/>
  <c r="I26" i="5"/>
  <c r="H26" i="5"/>
  <c r="G26" i="5"/>
  <c r="F26" i="5"/>
  <c r="E26" i="5"/>
  <c r="D26" i="5"/>
  <c r="C26" i="5"/>
  <c r="B26" i="5"/>
  <c r="BA24" i="5"/>
  <c r="AZ24" i="5"/>
  <c r="AY24" i="5"/>
  <c r="AX24" i="5"/>
  <c r="AO24" i="5"/>
  <c r="AN24" i="5"/>
  <c r="AM24" i="5"/>
  <c r="AL24" i="5"/>
  <c r="AJ24" i="5"/>
  <c r="AI24" i="5"/>
  <c r="AH24" i="5"/>
  <c r="AG24" i="5"/>
  <c r="AF24" i="5"/>
  <c r="AE24" i="5"/>
  <c r="AD24" i="5"/>
  <c r="AC24" i="5"/>
  <c r="AB24" i="5"/>
  <c r="AA24" i="5"/>
  <c r="Z24" i="5"/>
  <c r="X24" i="5"/>
  <c r="W24" i="5"/>
  <c r="V24" i="5"/>
  <c r="U24" i="5"/>
  <c r="T24" i="5"/>
  <c r="S24" i="5"/>
  <c r="R24" i="5"/>
  <c r="Q24" i="5"/>
  <c r="P24" i="5"/>
  <c r="O24" i="5"/>
  <c r="N24" i="5"/>
  <c r="L24" i="5"/>
  <c r="K24" i="5"/>
  <c r="J24" i="5"/>
  <c r="I24" i="5"/>
  <c r="H24" i="5"/>
  <c r="G24" i="5"/>
  <c r="F24" i="5"/>
  <c r="E24" i="5"/>
  <c r="D24" i="5"/>
  <c r="C24" i="5"/>
  <c r="B24" i="5"/>
  <c r="AL22" i="5"/>
  <c r="AW22" i="5" s="1"/>
  <c r="AJ22" i="5"/>
  <c r="AI22" i="5"/>
  <c r="AH22" i="5"/>
  <c r="AG22" i="5"/>
  <c r="AF22" i="5"/>
  <c r="AE22" i="5"/>
  <c r="AD22" i="5"/>
  <c r="AC22" i="5"/>
  <c r="AB22" i="5"/>
  <c r="AA22" i="5"/>
  <c r="Z22" i="5"/>
  <c r="X22" i="5"/>
  <c r="W22" i="5"/>
  <c r="V22" i="5"/>
  <c r="U22" i="5"/>
  <c r="T22" i="5"/>
  <c r="S22" i="5"/>
  <c r="R22" i="5"/>
  <c r="Q22" i="5"/>
  <c r="P22" i="5"/>
  <c r="O22" i="5"/>
  <c r="N22" i="5"/>
  <c r="L22" i="5"/>
  <c r="K22" i="5"/>
  <c r="J22" i="5"/>
  <c r="I22" i="5"/>
  <c r="H22" i="5"/>
  <c r="G22" i="5"/>
  <c r="F22" i="5"/>
  <c r="E22" i="5"/>
  <c r="D22" i="5"/>
  <c r="C22" i="5"/>
  <c r="B22" i="5"/>
  <c r="AR19" i="5"/>
  <c r="AR4" i="5" s="1"/>
  <c r="AN19" i="5"/>
  <c r="AJ19" i="5"/>
  <c r="AI19" i="5"/>
  <c r="AH19" i="5"/>
  <c r="AG19" i="5"/>
  <c r="AF19" i="5"/>
  <c r="AE19" i="5"/>
  <c r="AD19" i="5"/>
  <c r="AC19" i="5"/>
  <c r="AB19" i="5"/>
  <c r="AA19" i="5"/>
  <c r="Z19" i="5"/>
  <c r="X19" i="5"/>
  <c r="W19" i="5"/>
  <c r="V19" i="5"/>
  <c r="U19" i="5"/>
  <c r="T19" i="5"/>
  <c r="S19" i="5"/>
  <c r="R19" i="5"/>
  <c r="Q19" i="5"/>
  <c r="P19" i="5"/>
  <c r="O19" i="5"/>
  <c r="N19" i="5"/>
  <c r="L19" i="5"/>
  <c r="K19" i="5"/>
  <c r="J19" i="5"/>
  <c r="I19" i="5"/>
  <c r="H19" i="5"/>
  <c r="G19" i="5"/>
  <c r="F19" i="5"/>
  <c r="E19" i="5"/>
  <c r="D19" i="5"/>
  <c r="C19" i="5"/>
  <c r="B19" i="5"/>
  <c r="AO16" i="5"/>
  <c r="AM16" i="5"/>
  <c r="AJ16" i="5"/>
  <c r="AI16" i="5"/>
  <c r="AH16" i="5"/>
  <c r="AG16" i="5"/>
  <c r="AF16" i="5"/>
  <c r="AE16" i="5"/>
  <c r="AD16" i="5"/>
  <c r="AC16" i="5"/>
  <c r="AB16" i="5"/>
  <c r="AA16" i="5"/>
  <c r="Z16" i="5"/>
  <c r="X16" i="5"/>
  <c r="W16" i="5"/>
  <c r="V16" i="5"/>
  <c r="U16" i="5"/>
  <c r="T16" i="5"/>
  <c r="S16" i="5"/>
  <c r="R16" i="5"/>
  <c r="Q16" i="5"/>
  <c r="P16" i="5"/>
  <c r="O16" i="5"/>
  <c r="N16" i="5"/>
  <c r="L16" i="5"/>
  <c r="K16" i="5"/>
  <c r="J16" i="5"/>
  <c r="I16" i="5"/>
  <c r="H16" i="5"/>
  <c r="G16" i="5"/>
  <c r="F16" i="5"/>
  <c r="E16" i="5"/>
  <c r="D16" i="5"/>
  <c r="C16" i="5"/>
  <c r="B16" i="5"/>
  <c r="AN14" i="5"/>
  <c r="AW14" i="5" s="1"/>
  <c r="AJ14" i="5"/>
  <c r="AI14" i="5"/>
  <c r="AH14" i="5"/>
  <c r="AG14" i="5"/>
  <c r="AF14" i="5"/>
  <c r="AE14" i="5"/>
  <c r="AD14" i="5"/>
  <c r="AC14" i="5"/>
  <c r="AB14" i="5"/>
  <c r="AA14" i="5"/>
  <c r="Z14" i="5"/>
  <c r="X14" i="5"/>
  <c r="W14" i="5"/>
  <c r="V14" i="5"/>
  <c r="U14" i="5"/>
  <c r="T14" i="5"/>
  <c r="S14" i="5"/>
  <c r="R14" i="5"/>
  <c r="Q14" i="5"/>
  <c r="P14" i="5"/>
  <c r="O14" i="5"/>
  <c r="N14" i="5"/>
  <c r="L14" i="5"/>
  <c r="K14" i="5"/>
  <c r="J14" i="5"/>
  <c r="I14" i="5"/>
  <c r="H14" i="5"/>
  <c r="G14" i="5"/>
  <c r="F14" i="5"/>
  <c r="E14" i="5"/>
  <c r="D14" i="5"/>
  <c r="C14" i="5"/>
  <c r="B14" i="5"/>
  <c r="AU9" i="5"/>
  <c r="AU4" i="5" s="1"/>
  <c r="AT9" i="5"/>
  <c r="AT4" i="5" s="1"/>
  <c r="AP9" i="5"/>
  <c r="AP4" i="5" s="1"/>
  <c r="AM9" i="5"/>
  <c r="AJ9" i="5"/>
  <c r="AI9" i="5"/>
  <c r="AH9" i="5"/>
  <c r="AG9" i="5"/>
  <c r="AF9" i="5"/>
  <c r="AE9" i="5"/>
  <c r="AD9" i="5"/>
  <c r="AC9" i="5"/>
  <c r="AB9" i="5"/>
  <c r="AA9" i="5"/>
  <c r="Z9" i="5"/>
  <c r="X9" i="5"/>
  <c r="W9" i="5"/>
  <c r="V9" i="5"/>
  <c r="U9" i="5"/>
  <c r="T9" i="5"/>
  <c r="S9" i="5"/>
  <c r="R9" i="5"/>
  <c r="Q9" i="5"/>
  <c r="P9" i="5"/>
  <c r="O9" i="5"/>
  <c r="N9" i="5"/>
  <c r="L9" i="5"/>
  <c r="K9" i="5"/>
  <c r="J9" i="5"/>
  <c r="I9" i="5"/>
  <c r="H9" i="5"/>
  <c r="G9" i="5"/>
  <c r="F9" i="5"/>
  <c r="E9" i="5"/>
  <c r="D9" i="5"/>
  <c r="C9" i="5"/>
  <c r="B9" i="5"/>
  <c r="AY5" i="5"/>
  <c r="AO5" i="5"/>
  <c r="AN5" i="5"/>
  <c r="AM5" i="5"/>
  <c r="AL5" i="5"/>
  <c r="AJ5" i="5"/>
  <c r="AI5" i="5"/>
  <c r="AH5" i="5"/>
  <c r="AG5" i="5"/>
  <c r="AF5" i="5"/>
  <c r="AE5" i="5"/>
  <c r="AD5" i="5"/>
  <c r="AC5" i="5"/>
  <c r="AB5" i="5"/>
  <c r="AA5" i="5"/>
  <c r="Z5" i="5"/>
  <c r="X5" i="5"/>
  <c r="W5" i="5"/>
  <c r="V5" i="5"/>
  <c r="U5" i="5"/>
  <c r="T5" i="5"/>
  <c r="S5" i="5"/>
  <c r="R5" i="5"/>
  <c r="Q5" i="5"/>
  <c r="P5" i="5"/>
  <c r="O5" i="5"/>
  <c r="N5" i="5"/>
  <c r="L5" i="5"/>
  <c r="K5" i="5"/>
  <c r="J5" i="5"/>
  <c r="I5" i="5"/>
  <c r="H5" i="5"/>
  <c r="G5" i="5"/>
  <c r="F5" i="5"/>
  <c r="E5" i="5"/>
  <c r="D5" i="5"/>
  <c r="C5" i="5"/>
  <c r="B5" i="5"/>
  <c r="AV25" i="4"/>
  <c r="AR25" i="4"/>
  <c r="AQ25" i="4"/>
  <c r="AL25" i="4"/>
  <c r="AH25" i="4"/>
  <c r="AG25" i="4"/>
  <c r="AF25" i="4"/>
  <c r="AD25" i="4"/>
  <c r="AC25" i="4"/>
  <c r="AB25" i="4"/>
  <c r="AA25" i="4"/>
  <c r="Z25" i="4"/>
  <c r="Y25" i="4"/>
  <c r="X25" i="4"/>
  <c r="W25" i="4"/>
  <c r="V25" i="4"/>
  <c r="T25" i="4"/>
  <c r="S25" i="4"/>
  <c r="R25" i="4"/>
  <c r="Q25" i="4"/>
  <c r="P25" i="4"/>
  <c r="O25" i="4"/>
  <c r="N25" i="4"/>
  <c r="M25" i="4"/>
  <c r="L25" i="4"/>
  <c r="J25" i="4"/>
  <c r="I25" i="4"/>
  <c r="H25" i="4"/>
  <c r="G25" i="4"/>
  <c r="F25" i="4"/>
  <c r="E25" i="4"/>
  <c r="D25" i="4"/>
  <c r="C25" i="4"/>
  <c r="B25" i="4"/>
  <c r="AW19" i="4"/>
  <c r="AS19" i="4"/>
  <c r="AM19" i="4"/>
  <c r="AL19" i="4"/>
  <c r="AK19" i="4"/>
  <c r="AK4" i="4" s="1"/>
  <c r="AJ19" i="4"/>
  <c r="AI19" i="4"/>
  <c r="AH19" i="4"/>
  <c r="AG19" i="4"/>
  <c r="AF19" i="4"/>
  <c r="AD19" i="4"/>
  <c r="AC19" i="4"/>
  <c r="AB19" i="4"/>
  <c r="AA19" i="4"/>
  <c r="Z19" i="4"/>
  <c r="Y19" i="4"/>
  <c r="X19" i="4"/>
  <c r="W19" i="4"/>
  <c r="V19" i="4"/>
  <c r="T19" i="4"/>
  <c r="S19" i="4"/>
  <c r="R19" i="4"/>
  <c r="Q19" i="4"/>
  <c r="P19" i="4"/>
  <c r="O19" i="4"/>
  <c r="N19" i="4"/>
  <c r="M19" i="4"/>
  <c r="L19" i="4"/>
  <c r="J19" i="4"/>
  <c r="I19" i="4"/>
  <c r="H19" i="4"/>
  <c r="G19" i="4"/>
  <c r="F19" i="4"/>
  <c r="E19" i="4"/>
  <c r="D19" i="4"/>
  <c r="C19" i="4"/>
  <c r="B19" i="4"/>
  <c r="AD17" i="4"/>
  <c r="AC17" i="4"/>
  <c r="AB17" i="4"/>
  <c r="AA17" i="4"/>
  <c r="Z17" i="4"/>
  <c r="Y17" i="4"/>
  <c r="X17" i="4"/>
  <c r="W17" i="4"/>
  <c r="V17" i="4"/>
  <c r="T17" i="4"/>
  <c r="S17" i="4"/>
  <c r="R17" i="4"/>
  <c r="Q17" i="4"/>
  <c r="P17" i="4"/>
  <c r="O17" i="4"/>
  <c r="N17" i="4"/>
  <c r="M17" i="4"/>
  <c r="L17" i="4"/>
  <c r="J17" i="4"/>
  <c r="I17" i="4"/>
  <c r="H17" i="4"/>
  <c r="G17" i="4"/>
  <c r="F17" i="4"/>
  <c r="E17" i="4"/>
  <c r="D17" i="4"/>
  <c r="C17" i="4"/>
  <c r="B17" i="4"/>
  <c r="AJ14" i="4"/>
  <c r="AI14" i="4"/>
  <c r="AG14" i="4"/>
  <c r="AD14" i="4"/>
  <c r="AC14" i="4"/>
  <c r="AB14" i="4"/>
  <c r="AA14" i="4"/>
  <c r="Z14" i="4"/>
  <c r="Y14" i="4"/>
  <c r="X14" i="4"/>
  <c r="W14" i="4"/>
  <c r="V14" i="4"/>
  <c r="T14" i="4"/>
  <c r="S14" i="4"/>
  <c r="R14" i="4"/>
  <c r="Q14" i="4"/>
  <c r="P14" i="4"/>
  <c r="O14" i="4"/>
  <c r="N14" i="4"/>
  <c r="M14" i="4"/>
  <c r="L14" i="4"/>
  <c r="J14" i="4"/>
  <c r="I14" i="4"/>
  <c r="H14" i="4"/>
  <c r="G14" i="4"/>
  <c r="F14" i="4"/>
  <c r="E14" i="4"/>
  <c r="D14" i="4"/>
  <c r="C14" i="4"/>
  <c r="B14" i="4"/>
  <c r="AR5" i="4"/>
  <c r="AM5" i="4"/>
  <c r="AI5" i="4"/>
  <c r="AH5" i="4"/>
  <c r="AG5" i="4"/>
  <c r="AF5" i="4"/>
  <c r="AD5" i="4"/>
  <c r="AC5" i="4"/>
  <c r="AB5" i="4"/>
  <c r="AA5" i="4"/>
  <c r="Z5" i="4"/>
  <c r="Y5" i="4"/>
  <c r="X5" i="4"/>
  <c r="W5" i="4"/>
  <c r="V5" i="4"/>
  <c r="T5" i="4"/>
  <c r="S5" i="4"/>
  <c r="R5" i="4"/>
  <c r="Q5" i="4"/>
  <c r="P5" i="4"/>
  <c r="O5" i="4"/>
  <c r="N5" i="4"/>
  <c r="M5" i="4"/>
  <c r="L5" i="4"/>
  <c r="J5" i="4"/>
  <c r="I5" i="4"/>
  <c r="H5" i="4"/>
  <c r="G5" i="4"/>
  <c r="F5" i="4"/>
  <c r="E5" i="4"/>
  <c r="D5" i="4"/>
  <c r="C5" i="4"/>
  <c r="B5" i="4"/>
  <c r="AT12" i="3"/>
  <c r="AY12" i="3" s="1"/>
  <c r="AJ12" i="3"/>
  <c r="AJ4" i="3" s="1"/>
  <c r="AD12" i="3"/>
  <c r="AC12" i="3"/>
  <c r="AB12" i="3"/>
  <c r="AA12" i="3"/>
  <c r="Z12" i="3"/>
  <c r="Y12" i="3"/>
  <c r="X12" i="3"/>
  <c r="W12" i="3"/>
  <c r="V12" i="3"/>
  <c r="T12" i="3"/>
  <c r="S12" i="3"/>
  <c r="R12" i="3"/>
  <c r="Q12" i="3"/>
  <c r="P12" i="3"/>
  <c r="O12" i="3"/>
  <c r="N12" i="3"/>
  <c r="M12" i="3"/>
  <c r="L12" i="3"/>
  <c r="J12" i="3"/>
  <c r="I12" i="3"/>
  <c r="H12" i="3"/>
  <c r="G12" i="3"/>
  <c r="F12" i="3"/>
  <c r="E12" i="3"/>
  <c r="D12" i="3"/>
  <c r="C12" i="3"/>
  <c r="B12" i="3"/>
  <c r="AI10" i="3"/>
  <c r="AI4" i="3" s="1"/>
  <c r="AD10" i="3"/>
  <c r="AC10" i="3"/>
  <c r="AB10" i="3"/>
  <c r="AA10" i="3"/>
  <c r="Z10" i="3"/>
  <c r="Y10" i="3"/>
  <c r="X10" i="3"/>
  <c r="W10" i="3"/>
  <c r="V10" i="3"/>
  <c r="T10" i="3"/>
  <c r="S10" i="3"/>
  <c r="R10" i="3"/>
  <c r="Q10" i="3"/>
  <c r="P10" i="3"/>
  <c r="O10" i="3"/>
  <c r="N10" i="3"/>
  <c r="M10" i="3"/>
  <c r="L10" i="3"/>
  <c r="J10" i="3"/>
  <c r="I10" i="3"/>
  <c r="H10" i="3"/>
  <c r="G10" i="3"/>
  <c r="F10" i="3"/>
  <c r="E10" i="3"/>
  <c r="D10" i="3"/>
  <c r="C10" i="3"/>
  <c r="B10" i="3"/>
  <c r="AR7" i="3"/>
  <c r="AQ7" i="3"/>
  <c r="AH7" i="3"/>
  <c r="AG7" i="3"/>
  <c r="AG4" i="3" s="1"/>
  <c r="AD7" i="3"/>
  <c r="AC7" i="3"/>
  <c r="AB7" i="3"/>
  <c r="AA7" i="3"/>
  <c r="Z7" i="3"/>
  <c r="Y7" i="3"/>
  <c r="X7" i="3"/>
  <c r="W7" i="3"/>
  <c r="V7" i="3"/>
  <c r="T7" i="3"/>
  <c r="S7" i="3"/>
  <c r="R7" i="3"/>
  <c r="Q7" i="3"/>
  <c r="P7" i="3"/>
  <c r="O7" i="3"/>
  <c r="N7" i="3"/>
  <c r="M7" i="3"/>
  <c r="L7" i="3"/>
  <c r="J7" i="3"/>
  <c r="I7" i="3"/>
  <c r="H7" i="3"/>
  <c r="G7" i="3"/>
  <c r="F7" i="3"/>
  <c r="E7" i="3"/>
  <c r="D7" i="3"/>
  <c r="C7" i="3"/>
  <c r="B7" i="3"/>
  <c r="AR5" i="3"/>
  <c r="AY5" i="3" s="1"/>
  <c r="AH5" i="3"/>
  <c r="AD5" i="3"/>
  <c r="AC5" i="3"/>
  <c r="AB5" i="3"/>
  <c r="AA5" i="3"/>
  <c r="Z5" i="3"/>
  <c r="Y5" i="3"/>
  <c r="X5" i="3"/>
  <c r="W5" i="3"/>
  <c r="V5" i="3"/>
  <c r="T5" i="3"/>
  <c r="T4" i="3" s="1"/>
  <c r="S5" i="3"/>
  <c r="R5" i="3"/>
  <c r="Q5" i="3"/>
  <c r="P5" i="3"/>
  <c r="P4" i="3" s="1"/>
  <c r="O5" i="3"/>
  <c r="N5" i="3"/>
  <c r="M5" i="3"/>
  <c r="L5" i="3"/>
  <c r="L4" i="3" s="1"/>
  <c r="J5" i="3"/>
  <c r="I5" i="3"/>
  <c r="H5" i="3"/>
  <c r="G5" i="3"/>
  <c r="F5" i="3"/>
  <c r="E5" i="3"/>
  <c r="D5" i="3"/>
  <c r="C5" i="3"/>
  <c r="B5" i="3"/>
  <c r="AQ21" i="2"/>
  <c r="AJ21" i="2"/>
  <c r="AJ4" i="2" s="1"/>
  <c r="AH21" i="2"/>
  <c r="AA21" i="2"/>
  <c r="Z21" i="2"/>
  <c r="Y21" i="2"/>
  <c r="X21" i="2"/>
  <c r="W21" i="2"/>
  <c r="V21" i="2"/>
  <c r="U21" i="2"/>
  <c r="T21" i="2"/>
  <c r="R21" i="2"/>
  <c r="Q21" i="2"/>
  <c r="P21" i="2"/>
  <c r="O21" i="2"/>
  <c r="N21" i="2"/>
  <c r="M21" i="2"/>
  <c r="L21" i="2"/>
  <c r="K21" i="2"/>
  <c r="I21" i="2"/>
  <c r="H21" i="2"/>
  <c r="G21" i="2"/>
  <c r="F21" i="2"/>
  <c r="E21" i="2"/>
  <c r="D21" i="2"/>
  <c r="C21" i="2"/>
  <c r="B21" i="2"/>
  <c r="AH4" i="2"/>
  <c r="AF19" i="2"/>
  <c r="AA19" i="2"/>
  <c r="Z19" i="2"/>
  <c r="Y19" i="2"/>
  <c r="X19" i="2"/>
  <c r="W19" i="2"/>
  <c r="V19" i="2"/>
  <c r="U19" i="2"/>
  <c r="T19" i="2"/>
  <c r="R19" i="2"/>
  <c r="Q19" i="2"/>
  <c r="P19" i="2"/>
  <c r="O19" i="2"/>
  <c r="N19" i="2"/>
  <c r="M19" i="2"/>
  <c r="L19" i="2"/>
  <c r="K19" i="2"/>
  <c r="I19" i="2"/>
  <c r="H19" i="2"/>
  <c r="G19" i="2"/>
  <c r="F19" i="2"/>
  <c r="E19" i="2"/>
  <c r="D19" i="2"/>
  <c r="C19" i="2"/>
  <c r="B19" i="2"/>
  <c r="AN15" i="2"/>
  <c r="AI15" i="2"/>
  <c r="AI4" i="2" s="1"/>
  <c r="AE15" i="2"/>
  <c r="AA15" i="2"/>
  <c r="Z15" i="2"/>
  <c r="Y15" i="2"/>
  <c r="X15" i="2"/>
  <c r="W15" i="2"/>
  <c r="V15" i="2"/>
  <c r="U15" i="2"/>
  <c r="T15" i="2"/>
  <c r="R15" i="2"/>
  <c r="Q15" i="2"/>
  <c r="P15" i="2"/>
  <c r="O15" i="2"/>
  <c r="N15" i="2"/>
  <c r="M15" i="2"/>
  <c r="L15" i="2"/>
  <c r="K15" i="2"/>
  <c r="I15" i="2"/>
  <c r="H15" i="2"/>
  <c r="G15" i="2"/>
  <c r="F15" i="2"/>
  <c r="E15" i="2"/>
  <c r="D15" i="2"/>
  <c r="C15" i="2"/>
  <c r="B15" i="2"/>
  <c r="AC13" i="2"/>
  <c r="AK13" i="2" s="1"/>
  <c r="AA13" i="2"/>
  <c r="Z13" i="2"/>
  <c r="Y13" i="2"/>
  <c r="X13" i="2"/>
  <c r="W13" i="2"/>
  <c r="V13" i="2"/>
  <c r="U13" i="2"/>
  <c r="T13" i="2"/>
  <c r="R13" i="2"/>
  <c r="Q13" i="2"/>
  <c r="P13" i="2"/>
  <c r="O13" i="2"/>
  <c r="N13" i="2"/>
  <c r="M13" i="2"/>
  <c r="L13" i="2"/>
  <c r="K13" i="2"/>
  <c r="I13" i="2"/>
  <c r="H13" i="2"/>
  <c r="G13" i="2"/>
  <c r="F13" i="2"/>
  <c r="E13" i="2"/>
  <c r="D13" i="2"/>
  <c r="C13" i="2"/>
  <c r="B13" i="2"/>
  <c r="AL11" i="2"/>
  <c r="AT11" i="2" s="1"/>
  <c r="AC11" i="2"/>
  <c r="AK11" i="2" s="1"/>
  <c r="AA11" i="2"/>
  <c r="Z11" i="2"/>
  <c r="Y11" i="2"/>
  <c r="X11" i="2"/>
  <c r="W11" i="2"/>
  <c r="V11" i="2"/>
  <c r="U11" i="2"/>
  <c r="T11" i="2"/>
  <c r="R11" i="2"/>
  <c r="Q11" i="2"/>
  <c r="P11" i="2"/>
  <c r="O11" i="2"/>
  <c r="N11" i="2"/>
  <c r="M11" i="2"/>
  <c r="L11" i="2"/>
  <c r="K11" i="2"/>
  <c r="I11" i="2"/>
  <c r="H11" i="2"/>
  <c r="G11" i="2"/>
  <c r="F11" i="2"/>
  <c r="E11" i="2"/>
  <c r="D11" i="2"/>
  <c r="C11" i="2"/>
  <c r="B11" i="2"/>
  <c r="AP8" i="2"/>
  <c r="AG8" i="2"/>
  <c r="AE8" i="2"/>
  <c r="AC8" i="2"/>
  <c r="AA8" i="2"/>
  <c r="Z8" i="2"/>
  <c r="Y8" i="2"/>
  <c r="X8" i="2"/>
  <c r="W8" i="2"/>
  <c r="V8" i="2"/>
  <c r="U8" i="2"/>
  <c r="T8" i="2"/>
  <c r="R8" i="2"/>
  <c r="Q8" i="2"/>
  <c r="P8" i="2"/>
  <c r="O8" i="2"/>
  <c r="N8" i="2"/>
  <c r="M8" i="2"/>
  <c r="L8" i="2"/>
  <c r="K8" i="2"/>
  <c r="I8" i="2"/>
  <c r="H8" i="2"/>
  <c r="G8" i="2"/>
  <c r="F8" i="2"/>
  <c r="E8" i="2"/>
  <c r="D8" i="2"/>
  <c r="C8" i="2"/>
  <c r="B8" i="2"/>
  <c r="AL5" i="2"/>
  <c r="AE5" i="2"/>
  <c r="AD5" i="2"/>
  <c r="AC5" i="2"/>
  <c r="AA5" i="2"/>
  <c r="Z5" i="2"/>
  <c r="Y5" i="2"/>
  <c r="X5" i="2"/>
  <c r="W5" i="2"/>
  <c r="V5" i="2"/>
  <c r="U5" i="2"/>
  <c r="T5" i="2"/>
  <c r="R5" i="2"/>
  <c r="Q5" i="2"/>
  <c r="P5" i="2"/>
  <c r="O5" i="2"/>
  <c r="N5" i="2"/>
  <c r="M5" i="2"/>
  <c r="L5" i="2"/>
  <c r="K5" i="2"/>
  <c r="I5" i="2"/>
  <c r="H5" i="2"/>
  <c r="G5" i="2"/>
  <c r="F5" i="2"/>
  <c r="E5" i="2"/>
  <c r="D5" i="2"/>
  <c r="C5" i="2"/>
  <c r="AU163" i="1"/>
  <c r="AS163" i="1"/>
  <c r="AQ163" i="1"/>
  <c r="AO163" i="1"/>
  <c r="AW163" i="1"/>
  <c r="AV163" i="1"/>
  <c r="AT163" i="1"/>
  <c r="AR163" i="1"/>
  <c r="AP163" i="1"/>
  <c r="AN163" i="1"/>
  <c r="AI163" i="1"/>
  <c r="AH163" i="1"/>
  <c r="AG163" i="1"/>
  <c r="AF163" i="1"/>
  <c r="AE163" i="1"/>
  <c r="AD163" i="1"/>
  <c r="AC163" i="1"/>
  <c r="AB163" i="1"/>
  <c r="AA163" i="1"/>
  <c r="Y163" i="1"/>
  <c r="X163" i="1"/>
  <c r="W163" i="1"/>
  <c r="V163" i="1"/>
  <c r="U163" i="1"/>
  <c r="T163" i="1"/>
  <c r="S163" i="1"/>
  <c r="R163" i="1"/>
  <c r="Q163" i="1"/>
  <c r="P163" i="1"/>
  <c r="O163" i="1"/>
  <c r="M163" i="1"/>
  <c r="L163" i="1"/>
  <c r="K163" i="1"/>
  <c r="J163" i="1"/>
  <c r="I163" i="1"/>
  <c r="H163" i="1"/>
  <c r="G163" i="1"/>
  <c r="F163" i="1"/>
  <c r="E163" i="1"/>
  <c r="D163" i="1"/>
  <c r="AV159" i="1"/>
  <c r="AT159" i="1"/>
  <c r="AR159" i="1"/>
  <c r="AP159" i="1"/>
  <c r="AW159" i="1"/>
  <c r="AU159" i="1"/>
  <c r="AS159" i="1"/>
  <c r="AQ159" i="1"/>
  <c r="AO159" i="1"/>
  <c r="AM159" i="1"/>
  <c r="AK159" i="1"/>
  <c r="AJ159" i="1"/>
  <c r="AI159" i="1"/>
  <c r="AH159" i="1"/>
  <c r="AG159" i="1"/>
  <c r="AF159" i="1"/>
  <c r="AE159" i="1"/>
  <c r="AD159" i="1"/>
  <c r="AC159" i="1"/>
  <c r="AB159" i="1"/>
  <c r="AA159" i="1"/>
  <c r="Y159" i="1"/>
  <c r="X159" i="1"/>
  <c r="W159" i="1"/>
  <c r="V159" i="1"/>
  <c r="U159" i="1"/>
  <c r="T159" i="1"/>
  <c r="S159" i="1"/>
  <c r="R159" i="1"/>
  <c r="Q159" i="1"/>
  <c r="P159" i="1"/>
  <c r="O159" i="1"/>
  <c r="Z159" i="1" s="1"/>
  <c r="M159" i="1"/>
  <c r="L159" i="1"/>
  <c r="K159" i="1"/>
  <c r="J159" i="1"/>
  <c r="I159" i="1"/>
  <c r="H159" i="1"/>
  <c r="G159" i="1"/>
  <c r="F159" i="1"/>
  <c r="E159" i="1"/>
  <c r="D159" i="1"/>
  <c r="AW150" i="1"/>
  <c r="AU150" i="1"/>
  <c r="AS150" i="1"/>
  <c r="AQ150" i="1"/>
  <c r="AO150" i="1"/>
  <c r="AV150" i="1"/>
  <c r="AT150" i="1"/>
  <c r="AR150" i="1"/>
  <c r="AP150" i="1"/>
  <c r="AN150" i="1"/>
  <c r="AK150" i="1"/>
  <c r="AJ150" i="1"/>
  <c r="AI150" i="1"/>
  <c r="AH150" i="1"/>
  <c r="AG150" i="1"/>
  <c r="AF150" i="1"/>
  <c r="AE150" i="1"/>
  <c r="AD150" i="1"/>
  <c r="AC150" i="1"/>
  <c r="AB150" i="1"/>
  <c r="AA150" i="1"/>
  <c r="Y150" i="1"/>
  <c r="X150" i="1"/>
  <c r="W150" i="1"/>
  <c r="V150" i="1"/>
  <c r="U150" i="1"/>
  <c r="T150" i="1"/>
  <c r="S150" i="1"/>
  <c r="R150" i="1"/>
  <c r="Q150" i="1"/>
  <c r="P150" i="1"/>
  <c r="O150" i="1"/>
  <c r="M150" i="1"/>
  <c r="L150" i="1"/>
  <c r="K150" i="1"/>
  <c r="J150" i="1"/>
  <c r="I150" i="1"/>
  <c r="H150" i="1"/>
  <c r="G150" i="1"/>
  <c r="F150" i="1"/>
  <c r="E150" i="1"/>
  <c r="D150" i="1"/>
  <c r="AV148" i="1"/>
  <c r="AT148" i="1"/>
  <c r="AR148" i="1"/>
  <c r="AP148" i="1"/>
  <c r="AW148" i="1"/>
  <c r="AU148" i="1"/>
  <c r="AS148" i="1"/>
  <c r="AQ148" i="1"/>
  <c r="AO148" i="1"/>
  <c r="AM148" i="1"/>
  <c r="AK148" i="1"/>
  <c r="AJ148" i="1"/>
  <c r="AI148" i="1"/>
  <c r="AH148" i="1"/>
  <c r="AG148" i="1"/>
  <c r="AF148" i="1"/>
  <c r="AE148" i="1"/>
  <c r="AD148" i="1"/>
  <c r="AC148" i="1"/>
  <c r="AB148" i="1"/>
  <c r="AA148" i="1"/>
  <c r="Y148" i="1"/>
  <c r="X148" i="1"/>
  <c r="W148" i="1"/>
  <c r="V148" i="1"/>
  <c r="U148" i="1"/>
  <c r="T148" i="1"/>
  <c r="S148" i="1"/>
  <c r="R148" i="1"/>
  <c r="Q148" i="1"/>
  <c r="P148" i="1"/>
  <c r="O148" i="1"/>
  <c r="M148" i="1"/>
  <c r="L148" i="1"/>
  <c r="K148" i="1"/>
  <c r="J148" i="1"/>
  <c r="I148" i="1"/>
  <c r="H148" i="1"/>
  <c r="G148" i="1"/>
  <c r="F148" i="1"/>
  <c r="E148" i="1"/>
  <c r="D148" i="1"/>
  <c r="C148" i="1"/>
  <c r="AW141" i="1"/>
  <c r="AU141" i="1"/>
  <c r="AS141" i="1"/>
  <c r="AQ141" i="1"/>
  <c r="AO141" i="1"/>
  <c r="AV141" i="1"/>
  <c r="AT141" i="1"/>
  <c r="AR141" i="1"/>
  <c r="AP141" i="1"/>
  <c r="AN141" i="1"/>
  <c r="AK141" i="1"/>
  <c r="AJ141" i="1"/>
  <c r="AI141" i="1"/>
  <c r="AH141" i="1"/>
  <c r="AG141" i="1"/>
  <c r="AF141" i="1"/>
  <c r="AE141" i="1"/>
  <c r="AD141" i="1"/>
  <c r="AC141" i="1"/>
  <c r="AB141" i="1"/>
  <c r="AA141" i="1"/>
  <c r="AL141" i="1" s="1"/>
  <c r="Y141" i="1"/>
  <c r="X141" i="1"/>
  <c r="W141" i="1"/>
  <c r="V141" i="1"/>
  <c r="U141" i="1"/>
  <c r="T141" i="1"/>
  <c r="S141" i="1"/>
  <c r="R141" i="1"/>
  <c r="Q141" i="1"/>
  <c r="P141" i="1"/>
  <c r="O141" i="1"/>
  <c r="M141" i="1"/>
  <c r="L141" i="1"/>
  <c r="K141" i="1"/>
  <c r="J141" i="1"/>
  <c r="I141" i="1"/>
  <c r="H141" i="1"/>
  <c r="G141" i="1"/>
  <c r="F141" i="1"/>
  <c r="E141" i="1"/>
  <c r="D141" i="1"/>
  <c r="C141" i="1"/>
  <c r="AV133" i="1"/>
  <c r="AT133" i="1"/>
  <c r="AR133" i="1"/>
  <c r="AP133" i="1"/>
  <c r="AN133" i="1"/>
  <c r="AW133" i="1"/>
  <c r="AU133" i="1"/>
  <c r="AS133" i="1"/>
  <c r="AQ133" i="1"/>
  <c r="AO133" i="1"/>
  <c r="AM133" i="1"/>
  <c r="AK133" i="1"/>
  <c r="AJ133" i="1"/>
  <c r="AI133" i="1"/>
  <c r="AH133" i="1"/>
  <c r="AG133" i="1"/>
  <c r="AF133" i="1"/>
  <c r="AE133" i="1"/>
  <c r="AD133" i="1"/>
  <c r="AC133" i="1"/>
  <c r="AB133" i="1"/>
  <c r="AA133" i="1"/>
  <c r="AL133" i="1" s="1"/>
  <c r="Y133" i="1"/>
  <c r="X133" i="1"/>
  <c r="W133" i="1"/>
  <c r="V133" i="1"/>
  <c r="U133" i="1"/>
  <c r="T133" i="1"/>
  <c r="S133" i="1"/>
  <c r="R133" i="1"/>
  <c r="Q133" i="1"/>
  <c r="P133" i="1"/>
  <c r="O133" i="1"/>
  <c r="Z133" i="1" s="1"/>
  <c r="M133" i="1"/>
  <c r="L133" i="1"/>
  <c r="K133" i="1"/>
  <c r="J133" i="1"/>
  <c r="I133" i="1"/>
  <c r="H133" i="1"/>
  <c r="G133" i="1"/>
  <c r="F133" i="1"/>
  <c r="E133" i="1"/>
  <c r="D133" i="1"/>
  <c r="C133" i="1"/>
  <c r="AV129" i="1"/>
  <c r="AT129" i="1"/>
  <c r="AR129" i="1"/>
  <c r="AP129" i="1"/>
  <c r="AW129" i="1"/>
  <c r="AU129" i="1"/>
  <c r="AS129" i="1"/>
  <c r="AQ129" i="1"/>
  <c r="AO129" i="1"/>
  <c r="AM129" i="1"/>
  <c r="AK129" i="1"/>
  <c r="AJ129" i="1"/>
  <c r="AI129" i="1"/>
  <c r="AH129" i="1"/>
  <c r="AH3" i="1" s="1"/>
  <c r="AG129" i="1"/>
  <c r="AF129" i="1"/>
  <c r="AE129" i="1"/>
  <c r="AD129" i="1"/>
  <c r="AC129" i="1"/>
  <c r="AB129" i="1"/>
  <c r="AA129" i="1"/>
  <c r="Y129" i="1"/>
  <c r="X129" i="1"/>
  <c r="W129" i="1"/>
  <c r="V129" i="1"/>
  <c r="U129" i="1"/>
  <c r="T129" i="1"/>
  <c r="S129" i="1"/>
  <c r="R129" i="1"/>
  <c r="Q129" i="1"/>
  <c r="P129" i="1"/>
  <c r="O129" i="1"/>
  <c r="M129" i="1"/>
  <c r="L129" i="1"/>
  <c r="K129" i="1"/>
  <c r="J129" i="1"/>
  <c r="I129" i="1"/>
  <c r="H129" i="1"/>
  <c r="G129" i="1"/>
  <c r="F129" i="1"/>
  <c r="E129" i="1"/>
  <c r="D129" i="1"/>
  <c r="C129" i="1"/>
  <c r="AW127" i="1"/>
  <c r="AU127" i="1"/>
  <c r="AS127" i="1"/>
  <c r="AQ127" i="1"/>
  <c r="AO127" i="1"/>
  <c r="AM127" i="1"/>
  <c r="AV127" i="1"/>
  <c r="AT127" i="1"/>
  <c r="AR127" i="1"/>
  <c r="AP127" i="1"/>
  <c r="AN127" i="1"/>
  <c r="AK127" i="1"/>
  <c r="AJ127" i="1"/>
  <c r="AI127" i="1"/>
  <c r="AH127" i="1"/>
  <c r="AG127" i="1"/>
  <c r="AF127" i="1"/>
  <c r="AE127" i="1"/>
  <c r="AD127" i="1"/>
  <c r="AC127" i="1"/>
  <c r="AB127" i="1"/>
  <c r="AA127" i="1"/>
  <c r="AL127" i="1" s="1"/>
  <c r="Y127" i="1"/>
  <c r="X127" i="1"/>
  <c r="W127" i="1"/>
  <c r="V127" i="1"/>
  <c r="U127" i="1"/>
  <c r="T127" i="1"/>
  <c r="S127" i="1"/>
  <c r="R127" i="1"/>
  <c r="Q127" i="1"/>
  <c r="P127" i="1"/>
  <c r="O127" i="1"/>
  <c r="M127" i="1"/>
  <c r="L127" i="1"/>
  <c r="K127" i="1"/>
  <c r="J127" i="1"/>
  <c r="I127" i="1"/>
  <c r="H127" i="1"/>
  <c r="G127" i="1"/>
  <c r="F127" i="1"/>
  <c r="E127" i="1"/>
  <c r="D127" i="1"/>
  <c r="C127" i="1"/>
  <c r="AW120" i="1"/>
  <c r="AU120" i="1"/>
  <c r="AS120" i="1"/>
  <c r="AQ120" i="1"/>
  <c r="AO120" i="1"/>
  <c r="AM120" i="1"/>
  <c r="AV120" i="1"/>
  <c r="AT120" i="1"/>
  <c r="AR120" i="1"/>
  <c r="AP120" i="1"/>
  <c r="AN120" i="1"/>
  <c r="AK120" i="1"/>
  <c r="AJ120" i="1"/>
  <c r="AI120" i="1"/>
  <c r="AH120" i="1"/>
  <c r="AG120" i="1"/>
  <c r="AF120" i="1"/>
  <c r="AE120" i="1"/>
  <c r="AD120" i="1"/>
  <c r="AC120" i="1"/>
  <c r="AB120" i="1"/>
  <c r="AA120" i="1"/>
  <c r="AL120" i="1" s="1"/>
  <c r="Y120" i="1"/>
  <c r="X120" i="1"/>
  <c r="W120" i="1"/>
  <c r="V120" i="1"/>
  <c r="U120" i="1"/>
  <c r="T120" i="1"/>
  <c r="S120" i="1"/>
  <c r="R120" i="1"/>
  <c r="Q120" i="1"/>
  <c r="P120" i="1"/>
  <c r="O120" i="1"/>
  <c r="M120" i="1"/>
  <c r="L120" i="1"/>
  <c r="K120" i="1"/>
  <c r="J120" i="1"/>
  <c r="I120" i="1"/>
  <c r="H120" i="1"/>
  <c r="G120" i="1"/>
  <c r="F120" i="1"/>
  <c r="E120" i="1"/>
  <c r="D120" i="1"/>
  <c r="C120" i="1"/>
  <c r="AV116" i="1"/>
  <c r="AT116" i="1"/>
  <c r="AR116" i="1"/>
  <c r="AP116" i="1"/>
  <c r="AN116" i="1"/>
  <c r="AW116" i="1"/>
  <c r="AU116" i="1"/>
  <c r="AS116" i="1"/>
  <c r="AQ116" i="1"/>
  <c r="AO116" i="1"/>
  <c r="AM116" i="1"/>
  <c r="AK116" i="1"/>
  <c r="AJ116" i="1"/>
  <c r="AI116" i="1"/>
  <c r="AH116" i="1"/>
  <c r="AG116" i="1"/>
  <c r="AF116" i="1"/>
  <c r="AE116" i="1"/>
  <c r="AD116" i="1"/>
  <c r="AC116" i="1"/>
  <c r="AB116" i="1"/>
  <c r="AA116" i="1"/>
  <c r="AL116" i="1" s="1"/>
  <c r="Y116" i="1"/>
  <c r="X116" i="1"/>
  <c r="W116" i="1"/>
  <c r="V116" i="1"/>
  <c r="U116" i="1"/>
  <c r="T116" i="1"/>
  <c r="S116" i="1"/>
  <c r="R116" i="1"/>
  <c r="Q116" i="1"/>
  <c r="P116" i="1"/>
  <c r="O116" i="1"/>
  <c r="M116" i="1"/>
  <c r="L116" i="1"/>
  <c r="K116" i="1"/>
  <c r="J116" i="1"/>
  <c r="I116" i="1"/>
  <c r="H116" i="1"/>
  <c r="G116" i="1"/>
  <c r="F116" i="1"/>
  <c r="E116" i="1"/>
  <c r="D116" i="1"/>
  <c r="C116" i="1"/>
  <c r="AV107" i="1"/>
  <c r="AT107" i="1"/>
  <c r="AR107" i="1"/>
  <c r="AP107" i="1"/>
  <c r="AU107" i="1"/>
  <c r="AQ107" i="1"/>
  <c r="AM107" i="1"/>
  <c r="AK107" i="1"/>
  <c r="AJ107" i="1"/>
  <c r="AI107" i="1"/>
  <c r="AH107" i="1"/>
  <c r="AG107" i="1"/>
  <c r="AF107" i="1"/>
  <c r="AE107" i="1"/>
  <c r="AD107" i="1"/>
  <c r="AC107" i="1"/>
  <c r="AB107" i="1"/>
  <c r="AA107" i="1"/>
  <c r="Y107" i="1"/>
  <c r="X107" i="1"/>
  <c r="W107" i="1"/>
  <c r="V107" i="1"/>
  <c r="U107" i="1"/>
  <c r="T107" i="1"/>
  <c r="S107" i="1"/>
  <c r="R107" i="1"/>
  <c r="Q107" i="1"/>
  <c r="P107" i="1"/>
  <c r="O107" i="1"/>
  <c r="Z107" i="1" s="1"/>
  <c r="M107" i="1"/>
  <c r="L107" i="1"/>
  <c r="K107" i="1"/>
  <c r="J107" i="1"/>
  <c r="I107" i="1"/>
  <c r="H107" i="1"/>
  <c r="G107" i="1"/>
  <c r="F107" i="1"/>
  <c r="E107" i="1"/>
  <c r="D107" i="1"/>
  <c r="C107" i="1"/>
  <c r="N107" i="1" s="1"/>
  <c r="AT91" i="1"/>
  <c r="AP91" i="1"/>
  <c r="AW91" i="1"/>
  <c r="AU91" i="1"/>
  <c r="AS91" i="1"/>
  <c r="AR91" i="1"/>
  <c r="AQ91" i="1"/>
  <c r="AO91" i="1"/>
  <c r="AN91" i="1"/>
  <c r="AV91" i="1"/>
  <c r="AK91" i="1"/>
  <c r="AJ91" i="1"/>
  <c r="AI91" i="1"/>
  <c r="AH91" i="1"/>
  <c r="AG91" i="1"/>
  <c r="AF91" i="1"/>
  <c r="AE91" i="1"/>
  <c r="AD91" i="1"/>
  <c r="AC91" i="1"/>
  <c r="AB91" i="1"/>
  <c r="AA91" i="1"/>
  <c r="AL91" i="1" s="1"/>
  <c r="Y91" i="1"/>
  <c r="X91" i="1"/>
  <c r="W91" i="1"/>
  <c r="V91" i="1"/>
  <c r="U91" i="1"/>
  <c r="T91" i="1"/>
  <c r="S91" i="1"/>
  <c r="R91" i="1"/>
  <c r="Q91" i="1"/>
  <c r="P91" i="1"/>
  <c r="O91" i="1"/>
  <c r="Z91" i="1" s="1"/>
  <c r="M91" i="1"/>
  <c r="L91" i="1"/>
  <c r="K91" i="1"/>
  <c r="J91" i="1"/>
  <c r="I91" i="1"/>
  <c r="H91" i="1"/>
  <c r="G91" i="1"/>
  <c r="F91" i="1"/>
  <c r="E91" i="1"/>
  <c r="D91" i="1"/>
  <c r="C91" i="1"/>
  <c r="N91" i="1" s="1"/>
  <c r="AV87" i="1"/>
  <c r="AS87" i="1"/>
  <c r="AR87" i="1"/>
  <c r="AP87" i="1"/>
  <c r="AW87" i="1"/>
  <c r="AU87" i="1"/>
  <c r="AQ87" i="1"/>
  <c r="AO87" i="1"/>
  <c r="AM87" i="1"/>
  <c r="AK87" i="1"/>
  <c r="AJ87" i="1"/>
  <c r="AI87" i="1"/>
  <c r="AH87" i="1"/>
  <c r="AG87" i="1"/>
  <c r="AF87" i="1"/>
  <c r="AE87" i="1"/>
  <c r="AD87" i="1"/>
  <c r="AC87" i="1"/>
  <c r="AB87" i="1"/>
  <c r="AA87" i="1"/>
  <c r="AL87" i="1" s="1"/>
  <c r="Y87" i="1"/>
  <c r="X87" i="1"/>
  <c r="W87" i="1"/>
  <c r="V87" i="1"/>
  <c r="U87" i="1"/>
  <c r="T87" i="1"/>
  <c r="S87" i="1"/>
  <c r="R87" i="1"/>
  <c r="Q87" i="1"/>
  <c r="P87" i="1"/>
  <c r="O87" i="1"/>
  <c r="M87" i="1"/>
  <c r="L87" i="1"/>
  <c r="K87" i="1"/>
  <c r="J87" i="1"/>
  <c r="I87" i="1"/>
  <c r="H87" i="1"/>
  <c r="G87" i="1"/>
  <c r="F87" i="1"/>
  <c r="E87" i="1"/>
  <c r="D87" i="1"/>
  <c r="C87" i="1"/>
  <c r="AU84" i="1"/>
  <c r="AM84" i="1"/>
  <c r="AT84" i="1"/>
  <c r="AQ84" i="1"/>
  <c r="AN84" i="1"/>
  <c r="AW84" i="1"/>
  <c r="AV84" i="1"/>
  <c r="AS84" i="1"/>
  <c r="AR84" i="1"/>
  <c r="AP84" i="1"/>
  <c r="AO84" i="1"/>
  <c r="AK84" i="1"/>
  <c r="AJ84" i="1"/>
  <c r="AI84" i="1"/>
  <c r="AH84" i="1"/>
  <c r="AG84" i="1"/>
  <c r="AF84" i="1"/>
  <c r="AE84" i="1"/>
  <c r="AD84" i="1"/>
  <c r="AC84" i="1"/>
  <c r="AB84" i="1"/>
  <c r="AA84" i="1"/>
  <c r="AL84" i="1" s="1"/>
  <c r="Y84" i="1"/>
  <c r="X84" i="1"/>
  <c r="W84" i="1"/>
  <c r="V84" i="1"/>
  <c r="U84" i="1"/>
  <c r="T84" i="1"/>
  <c r="S84" i="1"/>
  <c r="R84" i="1"/>
  <c r="Q84" i="1"/>
  <c r="P84" i="1"/>
  <c r="O84" i="1"/>
  <c r="M84" i="1"/>
  <c r="L84" i="1"/>
  <c r="K84" i="1"/>
  <c r="J84" i="1"/>
  <c r="I84" i="1"/>
  <c r="H84" i="1"/>
  <c r="G84" i="1"/>
  <c r="F84" i="1"/>
  <c r="E84" i="1"/>
  <c r="D84" i="1"/>
  <c r="C84" i="1"/>
  <c r="AW78" i="1"/>
  <c r="AS78" i="1"/>
  <c r="AO78" i="1"/>
  <c r="AV78" i="1"/>
  <c r="AT78" i="1"/>
  <c r="AR78" i="1"/>
  <c r="AP78" i="1"/>
  <c r="AU78" i="1"/>
  <c r="AQ78" i="1"/>
  <c r="AM78" i="1"/>
  <c r="AK78" i="1"/>
  <c r="AJ78" i="1"/>
  <c r="AI78" i="1"/>
  <c r="AH78" i="1"/>
  <c r="AG78" i="1"/>
  <c r="AF78" i="1"/>
  <c r="AE78" i="1"/>
  <c r="AD78" i="1"/>
  <c r="AC78" i="1"/>
  <c r="AB78" i="1"/>
  <c r="AA78" i="1"/>
  <c r="Y78" i="1"/>
  <c r="X78" i="1"/>
  <c r="W78" i="1"/>
  <c r="V78" i="1"/>
  <c r="U78" i="1"/>
  <c r="T78" i="1"/>
  <c r="S78" i="1"/>
  <c r="R78" i="1"/>
  <c r="Q78" i="1"/>
  <c r="P78" i="1"/>
  <c r="O78" i="1"/>
  <c r="M78" i="1"/>
  <c r="L78" i="1"/>
  <c r="K78" i="1"/>
  <c r="J78" i="1"/>
  <c r="I78" i="1"/>
  <c r="H78" i="1"/>
  <c r="G78" i="1"/>
  <c r="F78" i="1"/>
  <c r="E78" i="1"/>
  <c r="D78" i="1"/>
  <c r="C78" i="1"/>
  <c r="N78" i="1" s="1"/>
  <c r="AT74" i="1"/>
  <c r="AP74" i="1"/>
  <c r="AW74" i="1"/>
  <c r="AS74" i="1"/>
  <c r="AO74" i="1"/>
  <c r="AV74" i="1"/>
  <c r="AR74" i="1"/>
  <c r="AN74" i="1"/>
  <c r="AK74" i="1"/>
  <c r="AJ74" i="1"/>
  <c r="AI74" i="1"/>
  <c r="AH74" i="1"/>
  <c r="AG74" i="1"/>
  <c r="AF74" i="1"/>
  <c r="AE74" i="1"/>
  <c r="AD74" i="1"/>
  <c r="AC74" i="1"/>
  <c r="AB74" i="1"/>
  <c r="AA74" i="1"/>
  <c r="AL74" i="1" s="1"/>
  <c r="Y74" i="1"/>
  <c r="X74" i="1"/>
  <c r="W74" i="1"/>
  <c r="V74" i="1"/>
  <c r="U74" i="1"/>
  <c r="T74" i="1"/>
  <c r="S74" i="1"/>
  <c r="R74" i="1"/>
  <c r="Q74" i="1"/>
  <c r="P74" i="1"/>
  <c r="O74" i="1"/>
  <c r="M74" i="1"/>
  <c r="L74" i="1"/>
  <c r="K74" i="1"/>
  <c r="J74" i="1"/>
  <c r="I74" i="1"/>
  <c r="H74" i="1"/>
  <c r="G74" i="1"/>
  <c r="F74" i="1"/>
  <c r="E74" i="1"/>
  <c r="D74" i="1"/>
  <c r="C74" i="1"/>
  <c r="AW70" i="1"/>
  <c r="AS70" i="1"/>
  <c r="AO70" i="1"/>
  <c r="AV70" i="1"/>
  <c r="AT70" i="1"/>
  <c r="AR70" i="1"/>
  <c r="AP70" i="1"/>
  <c r="AN70" i="1"/>
  <c r="AU70" i="1"/>
  <c r="AQ70" i="1"/>
  <c r="AM70" i="1"/>
  <c r="AK70" i="1"/>
  <c r="AJ70" i="1"/>
  <c r="AI70" i="1"/>
  <c r="AH70" i="1"/>
  <c r="AG70" i="1"/>
  <c r="AF70" i="1"/>
  <c r="AE70" i="1"/>
  <c r="AD70" i="1"/>
  <c r="AC70" i="1"/>
  <c r="AB70" i="1"/>
  <c r="AA70" i="1"/>
  <c r="Y70" i="1"/>
  <c r="X70" i="1"/>
  <c r="W70" i="1"/>
  <c r="V70" i="1"/>
  <c r="U70" i="1"/>
  <c r="T70" i="1"/>
  <c r="S70" i="1"/>
  <c r="R70" i="1"/>
  <c r="Q70" i="1"/>
  <c r="P70" i="1"/>
  <c r="O70" i="1"/>
  <c r="M70" i="1"/>
  <c r="L70" i="1"/>
  <c r="K70" i="1"/>
  <c r="J70" i="1"/>
  <c r="I70" i="1"/>
  <c r="H70" i="1"/>
  <c r="G70" i="1"/>
  <c r="F70" i="1"/>
  <c r="E70" i="1"/>
  <c r="D70" i="1"/>
  <c r="C70" i="1"/>
  <c r="AT64" i="1"/>
  <c r="AW64" i="1"/>
  <c r="AU64" i="1"/>
  <c r="AS64" i="1"/>
  <c r="AQ64" i="1"/>
  <c r="AO64" i="1"/>
  <c r="AM64" i="1"/>
  <c r="AV64" i="1"/>
  <c r="AR64" i="1"/>
  <c r="AN64" i="1"/>
  <c r="AK64" i="1"/>
  <c r="AJ64" i="1"/>
  <c r="AI64" i="1"/>
  <c r="AH64" i="1"/>
  <c r="AG64" i="1"/>
  <c r="AF64" i="1"/>
  <c r="AE64" i="1"/>
  <c r="AD64" i="1"/>
  <c r="AC64" i="1"/>
  <c r="AB64" i="1"/>
  <c r="AA64" i="1"/>
  <c r="Y64" i="1"/>
  <c r="X64" i="1"/>
  <c r="W64" i="1"/>
  <c r="V64" i="1"/>
  <c r="U64" i="1"/>
  <c r="T64" i="1"/>
  <c r="S64" i="1"/>
  <c r="R64" i="1"/>
  <c r="Q64" i="1"/>
  <c r="P64" i="1"/>
  <c r="O64" i="1"/>
  <c r="M64" i="1"/>
  <c r="L64" i="1"/>
  <c r="K64" i="1"/>
  <c r="J64" i="1"/>
  <c r="I64" i="1"/>
  <c r="H64" i="1"/>
  <c r="G64" i="1"/>
  <c r="F64" i="1"/>
  <c r="E64" i="1"/>
  <c r="D64" i="1"/>
  <c r="C64" i="1"/>
  <c r="AK62" i="1"/>
  <c r="AJ62" i="1"/>
  <c r="AI62" i="1"/>
  <c r="AH62" i="1"/>
  <c r="AG62" i="1"/>
  <c r="AF62" i="1"/>
  <c r="AE62" i="1"/>
  <c r="AD62" i="1"/>
  <c r="AC62" i="1"/>
  <c r="AB62" i="1"/>
  <c r="AA62" i="1"/>
  <c r="Y62" i="1"/>
  <c r="X62" i="1"/>
  <c r="W62" i="1"/>
  <c r="V62" i="1"/>
  <c r="U62" i="1"/>
  <c r="T62" i="1"/>
  <c r="S62" i="1"/>
  <c r="R62" i="1"/>
  <c r="Q62" i="1"/>
  <c r="P62" i="1"/>
  <c r="O62" i="1"/>
  <c r="M62" i="1"/>
  <c r="L62" i="1"/>
  <c r="K62" i="1"/>
  <c r="AU62" i="1" s="1"/>
  <c r="J62" i="1"/>
  <c r="I62" i="1"/>
  <c r="H62" i="1"/>
  <c r="G62" i="1"/>
  <c r="AQ62" i="1" s="1"/>
  <c r="F62" i="1"/>
  <c r="E62" i="1"/>
  <c r="D62" i="1"/>
  <c r="C62" i="1"/>
  <c r="AU29" i="1"/>
  <c r="AO29" i="1"/>
  <c r="AQ29" i="1"/>
  <c r="AM29" i="1"/>
  <c r="AK29" i="1"/>
  <c r="AJ29" i="1"/>
  <c r="AI29" i="1"/>
  <c r="AH29" i="1"/>
  <c r="AG29" i="1"/>
  <c r="AF29" i="1"/>
  <c r="AE29" i="1"/>
  <c r="AD29" i="1"/>
  <c r="AC29" i="1"/>
  <c r="AB29" i="1"/>
  <c r="AA29" i="1"/>
  <c r="Y29" i="1"/>
  <c r="X29" i="1"/>
  <c r="W29" i="1"/>
  <c r="V29" i="1"/>
  <c r="U29" i="1"/>
  <c r="T29" i="1"/>
  <c r="S29" i="1"/>
  <c r="R29" i="1"/>
  <c r="Q29" i="1"/>
  <c r="P29" i="1"/>
  <c r="O29" i="1"/>
  <c r="M29" i="1"/>
  <c r="L29" i="1"/>
  <c r="K29" i="1"/>
  <c r="J29" i="1"/>
  <c r="I29" i="1"/>
  <c r="H29" i="1"/>
  <c r="G29" i="1"/>
  <c r="F29" i="1"/>
  <c r="E29" i="1"/>
  <c r="D29" i="1"/>
  <c r="C29" i="1"/>
  <c r="AW23" i="1"/>
  <c r="AU23" i="1"/>
  <c r="AS23" i="1"/>
  <c r="AQ23" i="1"/>
  <c r="AO23" i="1"/>
  <c r="AT23" i="1"/>
  <c r="AP23" i="1"/>
  <c r="AK23" i="1"/>
  <c r="AJ23" i="1"/>
  <c r="AI23" i="1"/>
  <c r="AH23" i="1"/>
  <c r="AG23" i="1"/>
  <c r="AF23" i="1"/>
  <c r="AE23" i="1"/>
  <c r="AD23" i="1"/>
  <c r="AC23" i="1"/>
  <c r="AB23" i="1"/>
  <c r="AA23" i="1"/>
  <c r="AL23" i="1" s="1"/>
  <c r="Y23" i="1"/>
  <c r="X23" i="1"/>
  <c r="W23" i="1"/>
  <c r="V23" i="1"/>
  <c r="U23" i="1"/>
  <c r="T23" i="1"/>
  <c r="S23" i="1"/>
  <c r="R23" i="1"/>
  <c r="Q23" i="1"/>
  <c r="P23" i="1"/>
  <c r="O23" i="1"/>
  <c r="M23" i="1"/>
  <c r="L23" i="1"/>
  <c r="K23" i="1"/>
  <c r="J23" i="1"/>
  <c r="I23" i="1"/>
  <c r="H23" i="1"/>
  <c r="G23" i="1"/>
  <c r="F23" i="1"/>
  <c r="E23" i="1"/>
  <c r="D23" i="1"/>
  <c r="C23" i="1"/>
  <c r="AK8" i="1"/>
  <c r="AJ8" i="1"/>
  <c r="AI8" i="1"/>
  <c r="AH8" i="1"/>
  <c r="AG8" i="1"/>
  <c r="AF8" i="1"/>
  <c r="AE8" i="1"/>
  <c r="AD8" i="1"/>
  <c r="AC8" i="1"/>
  <c r="AB8" i="1"/>
  <c r="AA8" i="1"/>
  <c r="AL8" i="1" s="1"/>
  <c r="Y8" i="1"/>
  <c r="X8" i="1"/>
  <c r="W8" i="1"/>
  <c r="V8" i="1"/>
  <c r="U8" i="1"/>
  <c r="T8" i="1"/>
  <c r="S8" i="1"/>
  <c r="R8" i="1"/>
  <c r="Q8" i="1"/>
  <c r="P8" i="1"/>
  <c r="O8" i="1"/>
  <c r="M8" i="1"/>
  <c r="L8" i="1"/>
  <c r="K8" i="1"/>
  <c r="J8" i="1"/>
  <c r="I8" i="1"/>
  <c r="H8" i="1"/>
  <c r="G8" i="1"/>
  <c r="F8" i="1"/>
  <c r="E8" i="1"/>
  <c r="D8" i="1"/>
  <c r="C8" i="1"/>
  <c r="AU4" i="1"/>
  <c r="AQ4" i="1"/>
  <c r="AT4" i="1"/>
  <c r="AR4" i="1"/>
  <c r="AP4" i="1"/>
  <c r="AN4" i="1"/>
  <c r="AS4" i="1"/>
  <c r="AO4" i="1"/>
  <c r="AK4" i="1"/>
  <c r="AJ4" i="1"/>
  <c r="AI4" i="1"/>
  <c r="AH4" i="1"/>
  <c r="AG4" i="1"/>
  <c r="AF4" i="1"/>
  <c r="AF3" i="1" s="1"/>
  <c r="AE4" i="1"/>
  <c r="AD4" i="1"/>
  <c r="AC4" i="1"/>
  <c r="AB4" i="1"/>
  <c r="AA4" i="1"/>
  <c r="Y4" i="1"/>
  <c r="X4" i="1"/>
  <c r="W4" i="1"/>
  <c r="V4" i="1"/>
  <c r="U4" i="1"/>
  <c r="T4" i="1"/>
  <c r="S4" i="1"/>
  <c r="R4" i="1"/>
  <c r="Q4" i="1"/>
  <c r="P4" i="1"/>
  <c r="O4" i="1"/>
  <c r="M4" i="1"/>
  <c r="L4" i="1"/>
  <c r="K4" i="1"/>
  <c r="J4" i="1"/>
  <c r="I4" i="1"/>
  <c r="H4" i="1"/>
  <c r="G4" i="1"/>
  <c r="F4" i="1"/>
  <c r="E4" i="1"/>
  <c r="D4" i="1"/>
  <c r="C4" i="1"/>
  <c r="P4" i="5" l="1"/>
  <c r="T4" i="5"/>
  <c r="X4" i="5"/>
  <c r="AL4" i="5"/>
  <c r="N4" i="5"/>
  <c r="R4" i="5"/>
  <c r="V4" i="5"/>
  <c r="AN4" i="5"/>
  <c r="AB4" i="5"/>
  <c r="AF4" i="5"/>
  <c r="AJ4" i="5"/>
  <c r="Z4" i="5"/>
  <c r="AD4" i="5"/>
  <c r="AH4" i="5"/>
  <c r="M22" i="5"/>
  <c r="B4" i="5"/>
  <c r="F4" i="5"/>
  <c r="J4" i="5"/>
  <c r="Y22" i="5"/>
  <c r="AK22" i="5"/>
  <c r="D4" i="5"/>
  <c r="H4" i="5"/>
  <c r="L4" i="5"/>
  <c r="AK16" i="5"/>
  <c r="D4" i="4"/>
  <c r="H4" i="4"/>
  <c r="Q4" i="4"/>
  <c r="Z4" i="4"/>
  <c r="AD4" i="4"/>
  <c r="AJ4" i="4"/>
  <c r="AL4" i="4"/>
  <c r="M4" i="4"/>
  <c r="V4" i="4"/>
  <c r="AI4" i="4"/>
  <c r="B4" i="4"/>
  <c r="F4" i="4"/>
  <c r="J4" i="4"/>
  <c r="O4" i="4"/>
  <c r="S4" i="4"/>
  <c r="X4" i="4"/>
  <c r="AB4" i="4"/>
  <c r="AG4" i="4"/>
  <c r="C4" i="4"/>
  <c r="G4" i="4"/>
  <c r="L4" i="4"/>
  <c r="P4" i="4"/>
  <c r="T4" i="4"/>
  <c r="Y4" i="4"/>
  <c r="AC4" i="4"/>
  <c r="AH4" i="4"/>
  <c r="E4" i="4"/>
  <c r="I4" i="4"/>
  <c r="N4" i="4"/>
  <c r="R4" i="4"/>
  <c r="W4" i="4"/>
  <c r="AA4" i="4"/>
  <c r="AF4" i="4"/>
  <c r="AM4" i="4"/>
  <c r="AH4" i="3"/>
  <c r="V4" i="3"/>
  <c r="Z4" i="3"/>
  <c r="AD4" i="3"/>
  <c r="B4" i="3"/>
  <c r="F4" i="3"/>
  <c r="J4" i="3"/>
  <c r="C4" i="3"/>
  <c r="Q4" i="3"/>
  <c r="W4" i="3"/>
  <c r="AA4" i="3"/>
  <c r="D4" i="3"/>
  <c r="H4" i="3"/>
  <c r="N4" i="3"/>
  <c r="R4" i="3"/>
  <c r="X4" i="3"/>
  <c r="AB4" i="3"/>
  <c r="G4" i="3"/>
  <c r="M4" i="3"/>
  <c r="E4" i="3"/>
  <c r="I4" i="3"/>
  <c r="O4" i="3"/>
  <c r="S4" i="3"/>
  <c r="Y4" i="3"/>
  <c r="AC4" i="3"/>
  <c r="Q4" i="2"/>
  <c r="V4" i="2"/>
  <c r="Y4" i="2"/>
  <c r="AK21" i="2"/>
  <c r="Z4" i="2"/>
  <c r="D4" i="2"/>
  <c r="G4" i="2"/>
  <c r="AK8" i="2"/>
  <c r="M4" i="2"/>
  <c r="P4" i="2"/>
  <c r="AA3" i="1"/>
  <c r="AX127" i="1"/>
  <c r="C4" i="5"/>
  <c r="G4" i="5"/>
  <c r="K4" i="5"/>
  <c r="O4" i="5"/>
  <c r="S4" i="5"/>
  <c r="W4" i="5"/>
  <c r="AA4" i="5"/>
  <c r="AE4" i="5"/>
  <c r="AI4" i="5"/>
  <c r="AM4" i="5"/>
  <c r="M9" i="5"/>
  <c r="Y9" i="5"/>
  <c r="AK9" i="5"/>
  <c r="M14" i="5"/>
  <c r="Y14" i="5"/>
  <c r="AK14" i="5"/>
  <c r="M16" i="5"/>
  <c r="Y16" i="5"/>
  <c r="E4" i="5"/>
  <c r="I4" i="5"/>
  <c r="Q4" i="5"/>
  <c r="U4" i="5"/>
  <c r="AC4" i="5"/>
  <c r="AG4" i="5"/>
  <c r="AO4" i="5"/>
  <c r="M24" i="5"/>
  <c r="Y24" i="5"/>
  <c r="AK24" i="5"/>
  <c r="M26" i="5"/>
  <c r="Y26" i="5"/>
  <c r="AK26" i="5"/>
  <c r="M19" i="5"/>
  <c r="Y19" i="5"/>
  <c r="AK19" i="5"/>
  <c r="AT4" i="3"/>
  <c r="AR4" i="3"/>
  <c r="AQ4" i="3"/>
  <c r="AF4" i="2"/>
  <c r="AK19" i="2"/>
  <c r="AW19" i="5"/>
  <c r="AW16" i="5"/>
  <c r="AY7" i="3"/>
  <c r="N29" i="1"/>
  <c r="AO19" i="4"/>
  <c r="H4" i="2"/>
  <c r="AC4" i="2"/>
  <c r="B4" i="2"/>
  <c r="AL129" i="1"/>
  <c r="AW24" i="5"/>
  <c r="BI24" i="5"/>
  <c r="AW9" i="5"/>
  <c r="AO25" i="4"/>
  <c r="AO14" i="4"/>
  <c r="K7" i="3"/>
  <c r="U7" i="3"/>
  <c r="AE7" i="3"/>
  <c r="AO7" i="3"/>
  <c r="K10" i="3"/>
  <c r="U10" i="3"/>
  <c r="AE10" i="3"/>
  <c r="AO10" i="3"/>
  <c r="AO5" i="3"/>
  <c r="AY14" i="3"/>
  <c r="K12" i="3"/>
  <c r="U12" i="3"/>
  <c r="AE12" i="3"/>
  <c r="AO12" i="3"/>
  <c r="E4" i="2"/>
  <c r="I4" i="2"/>
  <c r="K4" i="2"/>
  <c r="N4" i="2"/>
  <c r="T4" i="2"/>
  <c r="W4" i="2"/>
  <c r="AA4" i="2"/>
  <c r="C4" i="2"/>
  <c r="F4" i="2"/>
  <c r="L4" i="2"/>
  <c r="O4" i="2"/>
  <c r="U4" i="2"/>
  <c r="X4" i="2"/>
  <c r="AD4" i="2"/>
  <c r="AE4" i="2"/>
  <c r="AG4" i="2"/>
  <c r="Z29" i="1"/>
  <c r="AL148" i="1"/>
  <c r="Z148" i="1"/>
  <c r="N148" i="1"/>
  <c r="AK15" i="2"/>
  <c r="AJ3" i="1"/>
  <c r="U17" i="4"/>
  <c r="U19" i="4"/>
  <c r="N23" i="1"/>
  <c r="N84" i="1"/>
  <c r="N87" i="1"/>
  <c r="Z116" i="1"/>
  <c r="AD3" i="1"/>
  <c r="AP29" i="1"/>
  <c r="N116" i="1"/>
  <c r="Z141" i="1"/>
  <c r="N159" i="1"/>
  <c r="AT29" i="1"/>
  <c r="Z70" i="1"/>
  <c r="Z84" i="1"/>
  <c r="Z87" i="1"/>
  <c r="U25" i="4"/>
  <c r="AY27" i="4"/>
  <c r="AO19" i="2"/>
  <c r="AN8" i="2"/>
  <c r="AL107" i="1"/>
  <c r="AS10" i="3"/>
  <c r="AY10" i="3" s="1"/>
  <c r="J21" i="2"/>
  <c r="S21" i="2"/>
  <c r="AB21" i="2"/>
  <c r="AV29" i="1"/>
  <c r="AX84" i="1"/>
  <c r="AX120" i="1"/>
  <c r="AE3" i="1"/>
  <c r="AI3" i="1"/>
  <c r="AL70" i="1"/>
  <c r="Z74" i="1"/>
  <c r="AL78" i="1"/>
  <c r="AT87" i="1"/>
  <c r="AO107" i="1"/>
  <c r="AS107" i="1"/>
  <c r="AW107" i="1"/>
  <c r="Z120" i="1"/>
  <c r="Z127" i="1"/>
  <c r="Z129" i="1"/>
  <c r="Z8" i="1"/>
  <c r="AB3" i="1"/>
  <c r="AS29" i="1"/>
  <c r="AW29" i="1"/>
  <c r="N70" i="1"/>
  <c r="N74" i="1"/>
  <c r="Z78" i="1"/>
  <c r="N120" i="1"/>
  <c r="N127" i="1"/>
  <c r="N129" i="1"/>
  <c r="N8" i="1"/>
  <c r="AQ8" i="1"/>
  <c r="AU8" i="1"/>
  <c r="AR23" i="1"/>
  <c r="AV23" i="1"/>
  <c r="AN29" i="1"/>
  <c r="AX116" i="1"/>
  <c r="N133" i="1"/>
  <c r="N141" i="1"/>
  <c r="U14" i="4"/>
  <c r="AQ14" i="4"/>
  <c r="AQ19" i="4"/>
  <c r="AU19" i="4"/>
  <c r="AU4" i="4" s="1"/>
  <c r="AR19" i="4"/>
  <c r="AV19" i="4"/>
  <c r="AE14" i="4"/>
  <c r="AM23" i="2"/>
  <c r="AW5" i="5"/>
  <c r="AO5" i="4"/>
  <c r="AM8" i="1"/>
  <c r="AO8" i="1"/>
  <c r="AS8" i="1"/>
  <c r="AW8" i="1"/>
  <c r="AC3" i="1"/>
  <c r="AG3" i="1"/>
  <c r="AK3" i="1"/>
  <c r="BB9" i="5"/>
  <c r="BB4" i="5" s="1"/>
  <c r="AY16" i="5"/>
  <c r="BF9" i="5"/>
  <c r="BF4" i="5" s="1"/>
  <c r="AZ19" i="5"/>
  <c r="BD19" i="5"/>
  <c r="BD4" i="5" s="1"/>
  <c r="BA16" i="5"/>
  <c r="AP23" i="2"/>
  <c r="AP4" i="2" s="1"/>
  <c r="S3" i="1"/>
  <c r="W3" i="1"/>
  <c r="BN4" i="6"/>
  <c r="AZ14" i="5"/>
  <c r="BI14" i="5" s="1"/>
  <c r="J19" i="2"/>
  <c r="U3" i="1"/>
  <c r="E3" i="1"/>
  <c r="I3" i="1"/>
  <c r="J13" i="2"/>
  <c r="S13" i="2"/>
  <c r="AB13" i="2"/>
  <c r="M3" i="1"/>
  <c r="R3" i="1"/>
  <c r="V3" i="1"/>
  <c r="AE5" i="4"/>
  <c r="AV17" i="4"/>
  <c r="AE19" i="4"/>
  <c r="K25" i="4"/>
  <c r="AE25" i="4"/>
  <c r="K17" i="4"/>
  <c r="AE17" i="4"/>
  <c r="AR17" i="4"/>
  <c r="S19" i="2"/>
  <c r="J15" i="2"/>
  <c r="AN23" i="2"/>
  <c r="AQ23" i="2"/>
  <c r="J11" i="2"/>
  <c r="S11" i="2"/>
  <c r="AB11" i="2"/>
  <c r="AO23" i="2"/>
  <c r="AS23" i="2"/>
  <c r="Y3" i="1"/>
  <c r="N4" i="1"/>
  <c r="AL4" i="1"/>
  <c r="F3" i="1"/>
  <c r="J3" i="1"/>
  <c r="T3" i="1"/>
  <c r="Q3" i="1"/>
  <c r="D3" i="1"/>
  <c r="H3" i="1"/>
  <c r="L3" i="1"/>
  <c r="AO62" i="1"/>
  <c r="AS62" i="1"/>
  <c r="AW62" i="1"/>
  <c r="AW3" i="1" s="1"/>
  <c r="P3" i="1"/>
  <c r="X3" i="1"/>
  <c r="AN62" i="1"/>
  <c r="AR62" i="1"/>
  <c r="AV62" i="1"/>
  <c r="AO3" i="1"/>
  <c r="G3" i="1"/>
  <c r="K3" i="1"/>
  <c r="AP62" i="1"/>
  <c r="AT62" i="1"/>
  <c r="S8" i="2"/>
  <c r="S15" i="2"/>
  <c r="AB15" i="2"/>
  <c r="AL23" i="2"/>
  <c r="AT19" i="4"/>
  <c r="AP17" i="4"/>
  <c r="M5" i="5"/>
  <c r="AX22" i="5"/>
  <c r="BI22" i="5" s="1"/>
  <c r="AE5" i="3"/>
  <c r="AB19" i="2"/>
  <c r="AR23" i="2"/>
  <c r="AN5" i="2"/>
  <c r="AS21" i="2"/>
  <c r="AT21" i="2" s="1"/>
  <c r="AB5" i="2"/>
  <c r="AB8" i="2"/>
  <c r="AR15" i="2"/>
  <c r="BA5" i="5"/>
  <c r="BA4" i="5" s="1"/>
  <c r="Y5" i="5"/>
  <c r="AK5" i="5"/>
  <c r="AX5" i="5"/>
  <c r="AX4" i="5" s="1"/>
  <c r="AZ5" i="5"/>
  <c r="AY9" i="5"/>
  <c r="BG9" i="5"/>
  <c r="BG4" i="5" s="1"/>
  <c r="AS5" i="4"/>
  <c r="AW5" i="4"/>
  <c r="AW4" i="4" s="1"/>
  <c r="K5" i="4"/>
  <c r="U5" i="4"/>
  <c r="AP5" i="4"/>
  <c r="AQ5" i="4"/>
  <c r="K14" i="4"/>
  <c r="AT14" i="4"/>
  <c r="AT4" i="4" s="1"/>
  <c r="AS14" i="4"/>
  <c r="AS17" i="4"/>
  <c r="K19" i="4"/>
  <c r="AP19" i="4"/>
  <c r="AP25" i="4"/>
  <c r="AY25" i="4" s="1"/>
  <c r="K5" i="3"/>
  <c r="U5" i="3"/>
  <c r="S5" i="2"/>
  <c r="AM5" i="2"/>
  <c r="J8" i="2"/>
  <c r="AL8" i="2"/>
  <c r="AL13" i="2"/>
  <c r="AT13" i="2" s="1"/>
  <c r="AM4" i="1"/>
  <c r="AP8" i="1"/>
  <c r="AM23" i="1"/>
  <c r="Z4" i="1"/>
  <c r="AT8" i="1"/>
  <c r="AT3" i="1" s="1"/>
  <c r="AN23" i="1"/>
  <c r="AM62" i="1"/>
  <c r="AR29" i="1"/>
  <c r="AN78" i="1"/>
  <c r="AX78" i="1" s="1"/>
  <c r="AP64" i="1"/>
  <c r="C3" i="1"/>
  <c r="O3" i="1"/>
  <c r="AN8" i="1"/>
  <c r="AR8" i="1"/>
  <c r="AV8" i="1"/>
  <c r="AM74" i="1"/>
  <c r="AQ74" i="1"/>
  <c r="AQ3" i="1" s="1"/>
  <c r="AU74" i="1"/>
  <c r="AU3" i="1" s="1"/>
  <c r="AM91" i="1"/>
  <c r="AX91" i="1" s="1"/>
  <c r="AM141" i="1"/>
  <c r="AX141" i="1" s="1"/>
  <c r="AM150" i="1"/>
  <c r="AN159" i="1"/>
  <c r="AX159" i="1" s="1"/>
  <c r="AM163" i="1"/>
  <c r="AN87" i="1"/>
  <c r="AX87" i="1" s="1"/>
  <c r="AN107" i="1"/>
  <c r="AX107" i="1" s="1"/>
  <c r="AN129" i="1"/>
  <c r="AN148" i="1"/>
  <c r="AX148" i="1" s="1"/>
  <c r="AY4" i="5" l="1"/>
  <c r="Y4" i="5"/>
  <c r="AV4" i="4"/>
  <c r="U4" i="4"/>
  <c r="AQ4" i="4"/>
  <c r="AR4" i="4"/>
  <c r="AO4" i="4"/>
  <c r="AE4" i="4"/>
  <c r="AP4" i="4"/>
  <c r="AS4" i="4"/>
  <c r="K4" i="4"/>
  <c r="U4" i="3"/>
  <c r="AO4" i="3"/>
  <c r="K4" i="3"/>
  <c r="AE4" i="3"/>
  <c r="AM4" i="2"/>
  <c r="AT8" i="2"/>
  <c r="AK4" i="2"/>
  <c r="S4" i="2"/>
  <c r="AR4" i="2"/>
  <c r="AZ4" i="5"/>
  <c r="AK4" i="5"/>
  <c r="M4" i="5"/>
  <c r="AW4" i="5"/>
  <c r="AS4" i="3"/>
  <c r="AY4" i="3"/>
  <c r="AN4" i="2"/>
  <c r="AL3" i="1"/>
  <c r="BI9" i="5"/>
  <c r="BI19" i="5"/>
  <c r="BI16" i="5"/>
  <c r="AQ4" i="2"/>
  <c r="AO4" i="2"/>
  <c r="AL4" i="2"/>
  <c r="AB4" i="2"/>
  <c r="AT23" i="2"/>
  <c r="AT19" i="2"/>
  <c r="AT15" i="2"/>
  <c r="J4" i="2"/>
  <c r="AS4" i="2"/>
  <c r="AV3" i="1"/>
  <c r="AX29" i="1"/>
  <c r="AX23" i="1"/>
  <c r="AX74" i="1"/>
  <c r="AY19" i="4"/>
  <c r="AY17" i="4"/>
  <c r="AY5" i="4"/>
  <c r="AX8" i="1"/>
  <c r="AP3" i="1"/>
  <c r="AS3" i="1"/>
  <c r="Z3" i="1"/>
  <c r="N3" i="1"/>
  <c r="BI5" i="5"/>
  <c r="AY14" i="4"/>
  <c r="AR3" i="1"/>
  <c r="AN3" i="1"/>
  <c r="AM3" i="1"/>
  <c r="AX4" i="1"/>
  <c r="BI4" i="5" l="1"/>
  <c r="AY4" i="4"/>
  <c r="AT4" i="2"/>
  <c r="AX3" i="1"/>
</calcChain>
</file>

<file path=xl/sharedStrings.xml><?xml version="1.0" encoding="utf-8"?>
<sst xmlns="http://schemas.openxmlformats.org/spreadsheetml/2006/main" count="725" uniqueCount="216">
  <si>
    <t>№
п/п</t>
  </si>
  <si>
    <t>Наименование образовательной организации</t>
  </si>
  <si>
    <t>Количество обучающихся на 01.10.2021</t>
  </si>
  <si>
    <t>Итого</t>
  </si>
  <si>
    <t>Всего используется количество учебников на 01.10.2021</t>
  </si>
  <si>
    <t>Необходимое количество учебников (комплект)</t>
  </si>
  <si>
    <t>Среднее</t>
  </si>
  <si>
    <t>Обеспеченность учебниками (%)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</si>
  <si>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</si>
  <si>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</si>
  <si>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</si>
  <si>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</si>
  <si>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</si>
  <si>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</si>
  <si>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</si>
  <si>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</si>
  <si>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</si>
  <si>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</si>
  <si>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</si>
  <si>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Среднеобластной</t>
  </si>
  <si>
    <t>Батецкий</t>
  </si>
  <si>
    <t>МАОУ "Средняя школа п.Батецкий"</t>
  </si>
  <si>
    <t>МАОУ "Средняя школа д.Мойка"</t>
  </si>
  <si>
    <t>МАОУ"Основная школа д.Н.Овсино"</t>
  </si>
  <si>
    <t>Боровичский</t>
  </si>
  <si>
    <t>МАОУ СОШ №1</t>
  </si>
  <si>
    <t>МАОУ СОШ №4</t>
  </si>
  <si>
    <t>МАОУ СОШ №7</t>
  </si>
  <si>
    <t>МАОУ СОШ № 8</t>
  </si>
  <si>
    <t>МАОУ СОШ №9</t>
  </si>
  <si>
    <t>МАОУ СОШ № 11</t>
  </si>
  <si>
    <t>МАОУ "Гимназия"</t>
  </si>
  <si>
    <t>МАОУ СОШ д.Волок</t>
  </si>
  <si>
    <t>МАОУ СОШ п.Волгино</t>
  </si>
  <si>
    <t>МАОУ СОШ д.Ёгла</t>
  </si>
  <si>
    <t>МАОУ "СОШ с. Опеченский Посад"</t>
  </si>
  <si>
    <t>МАОУ СОШ д.Перёдки</t>
  </si>
  <si>
    <t>МБОУ СОШ д.Перелучи</t>
  </si>
  <si>
    <t>МБОУ СОШ д. Железково</t>
  </si>
  <si>
    <t>Валдайский</t>
  </si>
  <si>
    <t>МАОУ "Гимназия" г.Валдай</t>
  </si>
  <si>
    <t>МАОУ "СШ № 1 им.М.Аверина"</t>
  </si>
  <si>
    <t>МАОУ "СШ № 2 г.Валдай"</t>
  </si>
  <si>
    <t>МАОУ "СШ № 4 с.Яжелбицы"</t>
  </si>
  <si>
    <t>МАОУ "СШ № 7 д.Ивантеево"</t>
  </si>
  <si>
    <t>Великий Новгород</t>
  </si>
  <si>
    <t>Гимназия 1</t>
  </si>
  <si>
    <t>Гимназия 2</t>
  </si>
  <si>
    <t>Гимназия 3</t>
  </si>
  <si>
    <t>Гимназия 4</t>
  </si>
  <si>
    <t>Гимназия Гармония</t>
  </si>
  <si>
    <t>Гимназия Исток</t>
  </si>
  <si>
    <t>Гимназия Квант</t>
  </si>
  <si>
    <t>Гимназия Новоскул</t>
  </si>
  <si>
    <t>Гимнаия Эврика</t>
  </si>
  <si>
    <t>СОШ № 2</t>
  </si>
  <si>
    <t>СОШ № 4</t>
  </si>
  <si>
    <t>СОШ № 8</t>
  </si>
  <si>
    <t>СОШ № 9</t>
  </si>
  <si>
    <t>СОШ № 10</t>
  </si>
  <si>
    <t>СОШ № 13</t>
  </si>
  <si>
    <t>СОШ № 14</t>
  </si>
  <si>
    <t>СОШ № 15</t>
  </si>
  <si>
    <t>СОШ № 16</t>
  </si>
  <si>
    <t>СОШ № 17</t>
  </si>
  <si>
    <t>СОШ № 18</t>
  </si>
  <si>
    <t>СОШ № 20</t>
  </si>
  <si>
    <t>СОШ № 21</t>
  </si>
  <si>
    <t>СОШ № 22</t>
  </si>
  <si>
    <t>СОШ № 23</t>
  </si>
  <si>
    <t>СОШ №25</t>
  </si>
  <si>
    <t>СОШ № 26</t>
  </si>
  <si>
    <t>СОШ № 31</t>
  </si>
  <si>
    <t>СОШ № 33</t>
  </si>
  <si>
    <t>СОШ № 34</t>
  </si>
  <si>
    <t>СОШ № 36</t>
  </si>
  <si>
    <t>СОШ № 37</t>
  </si>
  <si>
    <t xml:space="preserve">Лицей-интернат </t>
  </si>
  <si>
    <t>Волотовский</t>
  </si>
  <si>
    <t>МАОУ ВСШ</t>
  </si>
  <si>
    <t>Демянский</t>
  </si>
  <si>
    <t>Демянская средняя школа</t>
  </si>
  <si>
    <t>Лычковская средняя школа</t>
  </si>
  <si>
    <t>Ямникская средняя школа</t>
  </si>
  <si>
    <t>Лавровская средняя школа</t>
  </si>
  <si>
    <t>Кневицкая основная школа</t>
  </si>
  <si>
    <t>Крестецкий</t>
  </si>
  <si>
    <t xml:space="preserve">МАОУ СШ №1 </t>
  </si>
  <si>
    <t>МАОУ "СОШ №2"</t>
  </si>
  <si>
    <t>АМОУ "ООШ №4"</t>
  </si>
  <si>
    <t>Любытинский</t>
  </si>
  <si>
    <t>МАОУ "ЛСШ"</t>
  </si>
  <si>
    <t>МАОУ"НСШ"</t>
  </si>
  <si>
    <t>МАОУ "ЗОШ"</t>
  </si>
  <si>
    <t>Маловишерский</t>
  </si>
  <si>
    <t>МАОУ СШ №1</t>
  </si>
  <si>
    <t>МАОУ СШ №4</t>
  </si>
  <si>
    <t>МАОУ СШ пос. Большая Вишера</t>
  </si>
  <si>
    <t>МАОУ СШ д. Бурга</t>
  </si>
  <si>
    <t>МБОУ "ОШ д. Подгорное"</t>
  </si>
  <si>
    <t>Маревский</t>
  </si>
  <si>
    <t>Молвотицкая основная школа</t>
  </si>
  <si>
    <t>Марёвская средняя школа</t>
  </si>
  <si>
    <t>Мошенской</t>
  </si>
  <si>
    <t>МАОУ  СШ  с. Мошенское</t>
  </si>
  <si>
    <t>МАОУ СШ д.Ореховно</t>
  </si>
  <si>
    <t>МАОУ СШд.Броди</t>
  </si>
  <si>
    <t>Новгородский</t>
  </si>
  <si>
    <t>МАОУ "Борковская СОШ"</t>
  </si>
  <si>
    <t>МАОУ "Григоровская ООШ"</t>
  </si>
  <si>
    <t>МАОУ "Ермолинская ООШ"</t>
  </si>
  <si>
    <t>МАОУ "Захарьинская ООШ"</t>
  </si>
  <si>
    <t>МАОУ "Панковская СОШ"</t>
  </si>
  <si>
    <t>МАОУ "Подберезская СОШ"</t>
  </si>
  <si>
    <t>МАОУ Пролетарская СОШ</t>
  </si>
  <si>
    <t>МАОУ Трубичинская школа</t>
  </si>
  <si>
    <t>МАОУ " Тесово - Нетыльская СОШ"</t>
  </si>
  <si>
    <t>МАОУ "Савинская ООШ"</t>
  </si>
  <si>
    <t xml:space="preserve">МАОУ "Новоселицкая СОШ" </t>
  </si>
  <si>
    <t>МАОУ "Лесновская ООШ"</t>
  </si>
  <si>
    <t>МАОУ "Сырковская СОШ"</t>
  </si>
  <si>
    <t>МАОУ"Бронницкая СОШ"</t>
  </si>
  <si>
    <t>МАОУ "Чечулинская СОШ"</t>
  </si>
  <si>
    <t>Окуловский</t>
  </si>
  <si>
    <t>МАОУ СШ № 1 г.Окуловка</t>
  </si>
  <si>
    <t>МАОУ СШ № 2 г. Окуловка</t>
  </si>
  <si>
    <t>МАОУ СШ № 3 г.Окуловка</t>
  </si>
  <si>
    <t>МАОУ СШ п. Кулотино</t>
  </si>
  <si>
    <t>МАОУ СШ п.Угловка</t>
  </si>
  <si>
    <t>"МАОУ СШ п. Котово"</t>
  </si>
  <si>
    <t>МАОУ "СШ п.Боровёнка"</t>
  </si>
  <si>
    <t>МАОУ "ООШ д. Боровно"</t>
  </si>
  <si>
    <t>Парфинский</t>
  </si>
  <si>
    <t>МАОУ "Средняя школа п. Парфино"</t>
  </si>
  <si>
    <t>МАОУ "Средняя школа п. Пола"</t>
  </si>
  <si>
    <t>МАОУ "Основная школа д. Федорково"</t>
  </si>
  <si>
    <t>Пестовский</t>
  </si>
  <si>
    <t>МАОУ "Средняя школа № 1 имени Н.И. Кузнецова" г. Пестово</t>
  </si>
  <si>
    <t>МАОУ СШ №2 г. Пестово</t>
  </si>
  <si>
    <t>МАОУ "СШ №6 им. Васюковича С.В." г. Пестово</t>
  </si>
  <si>
    <t>МБОУ "СШ д. Охона"</t>
  </si>
  <si>
    <t>МБОУ"ОШ им.Д.Ф.Некрасова"д.Богослово</t>
  </si>
  <si>
    <t>МБОУ "ОШ д. Быково"</t>
  </si>
  <si>
    <t>Поддорский</t>
  </si>
  <si>
    <t>МАОУ "СОШ с.Поддорье"</t>
  </si>
  <si>
    <t>Солецкий</t>
  </si>
  <si>
    <t>МАОУСОШ №2 г.Сольцы</t>
  </si>
  <si>
    <t>МАОУ "СОШ №1 г. Сольцы"</t>
  </si>
  <si>
    <t>МАОУ ООШ д. Горки</t>
  </si>
  <si>
    <t>Старорусский</t>
  </si>
  <si>
    <t>МАОУ СОШ № 2</t>
  </si>
  <si>
    <t>МАОУ СШ № 5</t>
  </si>
  <si>
    <t>МАОУСОШ № 8</t>
  </si>
  <si>
    <t>МАОУ "Средняя школа с. Залучье"</t>
  </si>
  <si>
    <t>МАОУ "Средняя школа д. Сусолово"</t>
  </si>
  <si>
    <t>МАОУ "Средняя школа д. Нагово"</t>
  </si>
  <si>
    <t>Хвойнинский</t>
  </si>
  <si>
    <t>МАОУСШ № 1 им. А.М. Денисова п. Хвойная</t>
  </si>
  <si>
    <t>МАОУСШ № 2 им. Е.А. Горюнова п. Хвойная</t>
  </si>
  <si>
    <t>МАОУСШ с. Песь</t>
  </si>
  <si>
    <t>МАОУСШ с. Анциферово</t>
  </si>
  <si>
    <t>МАОУСШ с. Левоча</t>
  </si>
  <si>
    <t>МАОУСШ п. Юбилейный</t>
  </si>
  <si>
    <t>Холмский</t>
  </si>
  <si>
    <t>МАОУ СОШ г.Холма</t>
  </si>
  <si>
    <t>Чудовский</t>
  </si>
  <si>
    <t>МАОУ СОШ №1 им.Н.А.Некрасова</t>
  </si>
  <si>
    <t>МАОУ "СОШ №4"</t>
  </si>
  <si>
    <t>МБОУ "НОШ №6"</t>
  </si>
  <si>
    <t>МАОУ "Гимназия "Логос"</t>
  </si>
  <si>
    <t>МАОУ "СОШ" д.Трегубово</t>
  </si>
  <si>
    <t xml:space="preserve">МБОУ "СОШ им. Г.И.Успенского" </t>
  </si>
  <si>
    <t>МБОУ "ООШ" п.Краснофарфорный</t>
  </si>
  <si>
    <t>МАОУ «СОШ» с.Грузино</t>
  </si>
  <si>
    <t>Шимский</t>
  </si>
  <si>
    <t>МАОУ "СОШ" п. Шимск им. Героя Советского Союза А.И. Горева</t>
  </si>
  <si>
    <t xml:space="preserve">МАОУ "СОШ" с. Медведь </t>
  </si>
  <si>
    <t xml:space="preserve">МАОУ "СОШ" жд. ст. Уторгош </t>
  </si>
  <si>
    <t>ГОУ</t>
  </si>
  <si>
    <t>ГОБОУ ЦИО</t>
  </si>
  <si>
    <t>ГОБОУ ЦППРК</t>
  </si>
  <si>
    <t>ГОАОУ "СОСШ "Спарта"</t>
  </si>
  <si>
    <t xml:space="preserve"> для слепых и слабовидящих </t>
  </si>
  <si>
    <t>Контингент обучающихся по классам</t>
  </si>
  <si>
    <t>Всего</t>
  </si>
  <si>
    <t>Количество используемых других учебников</t>
  </si>
  <si>
    <t>Количество учебников на 1 обучающегося (комплект)</t>
  </si>
  <si>
    <t>Обеспеченность специаьными учебниками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</si>
  <si>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</si>
  <si>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</si>
  <si>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</si>
  <si>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</si>
  <si>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</si>
  <si>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</si>
  <si>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</si>
  <si>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</si>
  <si>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</si>
  <si>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</si>
  <si>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</si>
  <si>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12 кл</t>
  </si>
  <si>
    <t>МОУО, ГОУ</t>
  </si>
  <si>
    <t>Область</t>
  </si>
  <si>
    <t>ГОБОУ "АШ № 1"</t>
  </si>
  <si>
    <t>ГОБ ОУ « АШ №3»</t>
  </si>
  <si>
    <t>ГОБОУ «АШИ № 4»</t>
  </si>
  <si>
    <t>ГОБОУ "АШИ №5"</t>
  </si>
  <si>
    <t>ГОБОУ "АШИ № 9"</t>
  </si>
  <si>
    <t>ГОБОУ "АШИ № 10"</t>
  </si>
  <si>
    <t xml:space="preserve">ГОБОУ «ЦАО» </t>
  </si>
  <si>
    <t>ГОБОУ  "Школа-интернат №5"</t>
  </si>
  <si>
    <t xml:space="preserve"> для глухих и слабослышащих</t>
  </si>
  <si>
    <t>при тяжелых нарушениях речи</t>
  </si>
  <si>
    <t>при нарушении опорно-двигательного аппарата</t>
  </si>
  <si>
    <t>Количество используемых специальных учебников из Федерального перечня</t>
  </si>
  <si>
    <t>Контингент обучающихся по классам на 01.10.2021</t>
  </si>
  <si>
    <t>при интеллектуальных нарушениях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</si>
</sst>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indexed="55"/>
      <name val="Calibri"/>
      <family val="2"/>
      <charset val="1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1"/>
      <charset val="204"/>
    </font>
    <font>
      <sz val="11"/>
      <color theme="1"/>
      <name val="Calibri"/>
    </font>
    <font>
      <sz val="11"/>
      <color rgb="FF969696"/>
      <name val="Calibri"/>
      <family val="2"/>
      <charset val="1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1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1"/>
    </font>
    <font>
      <sz val="11"/>
      <color indexed="55"/>
      <name val="Calibri"/>
      <family val="2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Calibri"/>
      <charset val="13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sz val="11"/>
      <color indexed="8"/>
      <name val="Calibri"/>
      <charset val="1"/>
    </font>
    <font>
      <sz val="11"/>
      <color indexed="55"/>
      <name val="Calibri"/>
      <charset val="1"/>
    </font>
    <font>
      <sz val="11"/>
      <color rgb="FF000000"/>
      <name val="Calibri"/>
      <charset val="204"/>
    </font>
    <font>
      <sz val="11"/>
      <color theme="1"/>
      <name val="Calibri"/>
      <charset val="134"/>
    </font>
    <font>
      <sz val="11"/>
      <color rgb="FF000000"/>
      <name val="Calibri"/>
      <charset val="1"/>
    </font>
    <font>
      <sz val="11"/>
      <color indexed="8"/>
      <name val="Calibri"/>
      <charset val="204"/>
    </font>
    <font>
      <sz val="11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969696"/>
      <name val="Calibri1"/>
      <charset val="204"/>
    </font>
    <font>
      <b/>
      <sz val="11"/>
      <color rgb="FF00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FDEADA"/>
      </patternFill>
    </fill>
    <fill>
      <patternFill patternType="solid">
        <fgColor rgb="FFDBEEF4"/>
        <bgColor rgb="FFE6E0EC"/>
      </patternFill>
    </fill>
    <fill>
      <patternFill patternType="solid">
        <fgColor rgb="FFFFFFFF"/>
        <bgColor rgb="FFFDEADA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EF4"/>
        <bgColor rgb="FFDBEEF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</patternFill>
    </fill>
    <fill>
      <patternFill patternType="solid">
        <fgColor rgb="FFFFFFFF"/>
        <bgColor rgb="FFDBEEF4"/>
      </patternFill>
    </fill>
    <fill>
      <patternFill patternType="solid">
        <fgColor rgb="FFDBEEF4"/>
        <bgColor rgb="FFDCE6F2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rgb="FFFCD5B5"/>
      </patternFill>
    </fill>
    <fill>
      <patternFill patternType="solid">
        <fgColor theme="0"/>
        <bgColor indexed="33"/>
      </patternFill>
    </fill>
    <fill>
      <patternFill patternType="solid">
        <fgColor theme="3" tint="0.79998168889431442"/>
        <bgColor indexed="35"/>
      </patternFill>
    </fill>
    <fill>
      <patternFill patternType="solid">
        <fgColor theme="4" tint="0.79998168889431442"/>
        <bgColor indexed="35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38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3CDDD"/>
        <bgColor rgb="FF93CDDD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164" fontId="8" fillId="0" borderId="0"/>
    <xf numFmtId="0" fontId="18" fillId="0" borderId="0">
      <alignment vertical="center"/>
    </xf>
    <xf numFmtId="0" fontId="8" fillId="0" borderId="0" applyBorder="0" applyProtection="0"/>
    <xf numFmtId="0" fontId="8" fillId="0" borderId="0" applyNumberFormat="0" applyBorder="0" applyProtection="0"/>
    <xf numFmtId="0" fontId="26" fillId="0" borderId="0"/>
    <xf numFmtId="0" fontId="9" fillId="0" borderId="0"/>
    <xf numFmtId="0" fontId="28" fillId="0" borderId="0"/>
    <xf numFmtId="164" fontId="29" fillId="0" borderId="0"/>
    <xf numFmtId="0" fontId="30" fillId="0" borderId="0"/>
    <xf numFmtId="0" fontId="8" fillId="0" borderId="0"/>
    <xf numFmtId="0" fontId="31" fillId="0" borderId="0">
      <alignment vertical="center"/>
    </xf>
    <xf numFmtId="0" fontId="9" fillId="0" borderId="0"/>
    <xf numFmtId="0" fontId="8" fillId="0" borderId="0"/>
    <xf numFmtId="0" fontId="8" fillId="0" borderId="0" applyBorder="0" applyProtection="0"/>
    <xf numFmtId="0" fontId="1" fillId="0" borderId="0"/>
    <xf numFmtId="0" fontId="10" fillId="0" borderId="0"/>
    <xf numFmtId="0" fontId="8" fillId="0" borderId="0"/>
    <xf numFmtId="0" fontId="42" fillId="0" borderId="0">
      <alignment vertical="center"/>
    </xf>
    <xf numFmtId="0" fontId="44" fillId="0" borderId="0"/>
    <xf numFmtId="0" fontId="47" fillId="0" borderId="0"/>
    <xf numFmtId="0" fontId="49" fillId="0" borderId="0"/>
    <xf numFmtId="0" fontId="49" fillId="0" borderId="0" applyNumberFormat="0" applyBorder="0" applyProtection="0"/>
    <xf numFmtId="0" fontId="50" fillId="0" borderId="0"/>
    <xf numFmtId="0" fontId="49" fillId="0" borderId="0" applyBorder="0" applyProtection="0"/>
    <xf numFmtId="164" fontId="49" fillId="0" borderId="0"/>
    <xf numFmtId="0" fontId="51" fillId="0" borderId="0"/>
    <xf numFmtId="0" fontId="49" fillId="0" borderId="0"/>
    <xf numFmtId="0" fontId="52" fillId="0" borderId="0"/>
    <xf numFmtId="0" fontId="48" fillId="0" borderId="0">
      <alignment vertical="center"/>
    </xf>
    <xf numFmtId="0" fontId="54" fillId="0" borderId="0"/>
    <xf numFmtId="164" fontId="29" fillId="0" borderId="0"/>
    <xf numFmtId="164" fontId="29" fillId="0" borderId="0"/>
    <xf numFmtId="164" fontId="29" fillId="0" borderId="0"/>
    <xf numFmtId="0" fontId="29" fillId="0" borderId="0"/>
    <xf numFmtId="164" fontId="29" fillId="0" borderId="0"/>
    <xf numFmtId="0" fontId="55" fillId="0" borderId="0">
      <alignment horizontal="center"/>
    </xf>
    <xf numFmtId="0" fontId="55" fillId="0" borderId="0">
      <alignment horizontal="center" textRotation="90"/>
    </xf>
    <xf numFmtId="0" fontId="56" fillId="0" borderId="0"/>
    <xf numFmtId="165" fontId="56" fillId="0" borderId="0"/>
    <xf numFmtId="164" fontId="29" fillId="0" borderId="0"/>
    <xf numFmtId="164" fontId="29" fillId="0" borderId="0"/>
    <xf numFmtId="164" fontId="57" fillId="0" borderId="0">
      <alignment vertical="center"/>
    </xf>
    <xf numFmtId="164" fontId="8" fillId="0" borderId="0"/>
    <xf numFmtId="164" fontId="29" fillId="0" borderId="0"/>
  </cellStyleXfs>
  <cellXfs count="493">
    <xf numFmtId="0" fontId="0" fillId="0" borderId="0" xfId="0"/>
    <xf numFmtId="0" fontId="2" fillId="0" borderId="1" xfId="0" applyFont="1" applyBorder="1" applyAlignment="1">
      <alignment horizontal="left" textRotation="90"/>
    </xf>
    <xf numFmtId="0" fontId="2" fillId="5" borderId="1" xfId="0" applyFont="1" applyFill="1" applyBorder="1" applyAlignment="1">
      <alignment horizontal="left" textRotation="90"/>
    </xf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 wrapText="1"/>
    </xf>
    <xf numFmtId="0" fontId="2" fillId="7" borderId="1" xfId="0" applyFont="1" applyFill="1" applyBorder="1" applyAlignment="1" applyProtection="1">
      <alignment horizontal="left"/>
      <protection locked="0"/>
    </xf>
    <xf numFmtId="2" fontId="2" fillId="6" borderId="1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Protection="1">
      <protection locked="0"/>
    </xf>
    <xf numFmtId="2" fontId="2" fillId="7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0" fontId="2" fillId="7" borderId="5" xfId="0" applyFont="1" applyFill="1" applyBorder="1" applyAlignment="1"/>
    <xf numFmtId="0" fontId="2" fillId="7" borderId="7" xfId="0" applyFont="1" applyFill="1" applyBorder="1" applyAlignment="1" applyProtection="1">
      <alignment horizontal="left"/>
      <protection locked="0"/>
    </xf>
    <xf numFmtId="2" fontId="2" fillId="7" borderId="7" xfId="0" applyNumberFormat="1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17" fillId="7" borderId="1" xfId="0" applyFont="1" applyFill="1" applyBorder="1" applyProtection="1">
      <protection locked="0"/>
    </xf>
    <xf numFmtId="0" fontId="17" fillId="7" borderId="1" xfId="0" applyFont="1" applyFill="1" applyBorder="1" applyAlignment="1" applyProtection="1">
      <alignment horizontal="left"/>
      <protection locked="0"/>
    </xf>
    <xf numFmtId="0" fontId="19" fillId="7" borderId="1" xfId="0" applyFont="1" applyFill="1" applyBorder="1" applyProtection="1">
      <protection locked="0"/>
    </xf>
    <xf numFmtId="0" fontId="19" fillId="7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Protection="1">
      <protection locked="0"/>
    </xf>
    <xf numFmtId="0" fontId="20" fillId="0" borderId="10" xfId="0" applyFont="1" applyBorder="1" applyAlignment="1">
      <alignment wrapText="1"/>
    </xf>
    <xf numFmtId="0" fontId="22" fillId="3" borderId="2" xfId="0" applyFont="1" applyFill="1" applyBorder="1" applyAlignment="1">
      <alignment textRotation="90" wrapText="1"/>
    </xf>
    <xf numFmtId="0" fontId="22" fillId="14" borderId="2" xfId="0" applyFont="1" applyFill="1" applyBorder="1" applyAlignment="1">
      <alignment wrapText="1"/>
    </xf>
    <xf numFmtId="0" fontId="23" fillId="14" borderId="2" xfId="0" applyFont="1" applyFill="1" applyBorder="1" applyAlignment="1">
      <alignment wrapText="1"/>
    </xf>
    <xf numFmtId="0" fontId="2" fillId="15" borderId="1" xfId="0" applyFont="1" applyFill="1" applyBorder="1" applyAlignment="1" applyProtection="1">
      <alignment horizontal="left"/>
      <protection locked="0"/>
    </xf>
    <xf numFmtId="0" fontId="23" fillId="15" borderId="2" xfId="0" applyFont="1" applyFill="1" applyBorder="1" applyAlignment="1">
      <alignment wrapText="1"/>
    </xf>
    <xf numFmtId="0" fontId="6" fillId="3" borderId="1" xfId="2" applyFont="1" applyFill="1" applyBorder="1" applyAlignment="1" applyProtection="1">
      <alignment horizontal="left"/>
      <protection locked="0"/>
    </xf>
    <xf numFmtId="0" fontId="17" fillId="15" borderId="1" xfId="0" applyFont="1" applyFill="1" applyBorder="1" applyAlignment="1" applyProtection="1">
      <alignment horizontal="left"/>
      <protection locked="0"/>
    </xf>
    <xf numFmtId="0" fontId="19" fillId="15" borderId="1" xfId="0" applyFont="1" applyFill="1" applyBorder="1" applyAlignment="1" applyProtection="1">
      <alignment horizontal="left"/>
      <protection locked="0"/>
    </xf>
    <xf numFmtId="0" fontId="23" fillId="3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22" fillId="14" borderId="1" xfId="0" applyFont="1" applyFill="1" applyBorder="1" applyAlignment="1">
      <alignment horizontal="center" wrapText="1"/>
    </xf>
    <xf numFmtId="0" fontId="2" fillId="15" borderId="1" xfId="0" applyFont="1" applyFill="1" applyBorder="1" applyProtection="1">
      <protection locked="0"/>
    </xf>
    <xf numFmtId="0" fontId="2" fillId="15" borderId="5" xfId="0" applyFont="1" applyFill="1" applyBorder="1" applyAlignment="1"/>
    <xf numFmtId="0" fontId="6" fillId="3" borderId="1" xfId="2" applyFont="1" applyFill="1" applyBorder="1" applyProtection="1">
      <protection locked="0"/>
    </xf>
    <xf numFmtId="0" fontId="17" fillId="15" borderId="1" xfId="0" applyFont="1" applyFill="1" applyBorder="1" applyProtection="1">
      <protection locked="0"/>
    </xf>
    <xf numFmtId="0" fontId="19" fillId="15" borderId="1" xfId="0" applyFont="1" applyFill="1" applyBorder="1" applyProtection="1">
      <protection locked="0"/>
    </xf>
    <xf numFmtId="0" fontId="2" fillId="15" borderId="1" xfId="0" applyFont="1" applyFill="1" applyBorder="1" applyAlignment="1">
      <alignment horizontal="left"/>
    </xf>
    <xf numFmtId="0" fontId="25" fillId="0" borderId="8" xfId="5" applyNumberFormat="1" applyFont="1" applyBorder="1" applyAlignment="1">
      <alignment horizontal="left"/>
    </xf>
    <xf numFmtId="0" fontId="25" fillId="0" borderId="8" xfId="5" applyNumberFormat="1" applyFont="1" applyBorder="1"/>
    <xf numFmtId="0" fontId="25" fillId="17" borderId="8" xfId="5" applyNumberFormat="1" applyFont="1" applyFill="1" applyBorder="1" applyAlignment="1">
      <alignment horizontal="left"/>
    </xf>
    <xf numFmtId="0" fontId="25" fillId="17" borderId="8" xfId="5" applyNumberFormat="1" applyFont="1" applyFill="1" applyBorder="1"/>
    <xf numFmtId="0" fontId="7" fillId="0" borderId="7" xfId="0" applyFont="1" applyBorder="1" applyAlignment="1">
      <alignment horizontal="left"/>
    </xf>
    <xf numFmtId="0" fontId="7" fillId="0" borderId="7" xfId="0" applyFont="1" applyBorder="1" applyProtection="1"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12" borderId="7" xfId="0" applyFont="1" applyFill="1" applyBorder="1" applyAlignment="1" applyProtection="1">
      <alignment horizontal="left"/>
      <protection locked="0"/>
    </xf>
    <xf numFmtId="0" fontId="23" fillId="15" borderId="2" xfId="0" applyFont="1" applyFill="1" applyBorder="1" applyAlignment="1">
      <alignment wrapText="1"/>
    </xf>
    <xf numFmtId="0" fontId="6" fillId="0" borderId="7" xfId="2" applyFont="1" applyBorder="1" applyAlignment="1">
      <alignment horizontal="left"/>
    </xf>
    <xf numFmtId="0" fontId="6" fillId="0" borderId="7" xfId="2" applyFont="1" applyBorder="1" applyProtection="1">
      <protection locked="0"/>
    </xf>
    <xf numFmtId="0" fontId="6" fillId="0" borderId="7" xfId="2" applyFont="1" applyBorder="1" applyAlignment="1" applyProtection="1">
      <alignment horizontal="left"/>
      <protection locked="0"/>
    </xf>
    <xf numFmtId="2" fontId="6" fillId="19" borderId="7" xfId="2" applyNumberFormat="1" applyFont="1" applyFill="1" applyBorder="1" applyAlignment="1">
      <alignment horizontal="left"/>
    </xf>
    <xf numFmtId="0" fontId="6" fillId="18" borderId="7" xfId="2" applyFont="1" applyFill="1" applyBorder="1" applyAlignment="1" applyProtection="1">
      <alignment horizontal="left"/>
      <protection locked="0"/>
    </xf>
    <xf numFmtId="2" fontId="23" fillId="14" borderId="2" xfId="0" applyNumberFormat="1" applyFont="1" applyFill="1" applyBorder="1" applyAlignment="1">
      <alignment wrapText="1"/>
    </xf>
    <xf numFmtId="2" fontId="23" fillId="15" borderId="2" xfId="0" applyNumberFormat="1" applyFont="1" applyFill="1" applyBorder="1" applyAlignment="1">
      <alignment wrapText="1"/>
    </xf>
    <xf numFmtId="2" fontId="27" fillId="0" borderId="0" xfId="0" applyNumberFormat="1" applyFont="1"/>
    <xf numFmtId="0" fontId="7" fillId="0" borderId="12" xfId="0" applyFont="1" applyBorder="1" applyAlignment="1">
      <alignment horizontal="left"/>
    </xf>
    <xf numFmtId="0" fontId="7" fillId="0" borderId="12" xfId="0" applyFont="1" applyBorder="1" applyProtection="1"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12" borderId="12" xfId="0" applyFont="1" applyFill="1" applyBorder="1" applyAlignment="1" applyProtection="1">
      <alignment horizontal="left"/>
      <protection locked="0"/>
    </xf>
    <xf numFmtId="2" fontId="2" fillId="15" borderId="1" xfId="0" applyNumberFormat="1" applyFont="1" applyFill="1" applyBorder="1" applyAlignment="1" applyProtection="1">
      <alignment horizontal="left"/>
      <protection locked="0"/>
    </xf>
    <xf numFmtId="2" fontId="4" fillId="2" borderId="12" xfId="0" applyNumberFormat="1" applyFont="1" applyFill="1" applyBorder="1" applyAlignment="1">
      <alignment horizontal="left"/>
    </xf>
    <xf numFmtId="2" fontId="20" fillId="0" borderId="10" xfId="0" applyNumberFormat="1" applyFont="1" applyBorder="1" applyAlignment="1">
      <alignment wrapText="1"/>
    </xf>
    <xf numFmtId="2" fontId="7" fillId="2" borderId="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Protection="1">
      <protection locked="0"/>
    </xf>
    <xf numFmtId="0" fontId="4" fillId="0" borderId="12" xfId="0" applyFont="1" applyBorder="1" applyAlignment="1" applyProtection="1">
      <alignment horizontal="left"/>
      <protection locked="0"/>
    </xf>
    <xf numFmtId="2" fontId="4" fillId="5" borderId="12" xfId="0" applyNumberFormat="1" applyFont="1" applyFill="1" applyBorder="1" applyAlignment="1">
      <alignment horizontal="left"/>
    </xf>
    <xf numFmtId="1" fontId="7" fillId="3" borderId="4" xfId="0" applyNumberFormat="1" applyFont="1" applyFill="1" applyBorder="1" applyAlignment="1">
      <alignment horizontal="left"/>
    </xf>
    <xf numFmtId="0" fontId="5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Protection="1">
      <protection locked="0"/>
    </xf>
    <xf numFmtId="0" fontId="0" fillId="3" borderId="12" xfId="0" applyFont="1" applyFill="1" applyBorder="1" applyAlignment="1" applyProtection="1">
      <alignment horizontal="left"/>
      <protection locked="0"/>
    </xf>
    <xf numFmtId="0" fontId="5" fillId="0" borderId="12" xfId="7" applyFont="1" applyBorder="1" applyAlignment="1" applyProtection="1">
      <alignment horizontal="left"/>
      <protection locked="0"/>
    </xf>
    <xf numFmtId="1" fontId="7" fillId="0" borderId="4" xfId="0" applyNumberFormat="1" applyFont="1" applyFill="1" applyBorder="1" applyAlignment="1">
      <alignment horizontal="left"/>
    </xf>
    <xf numFmtId="1" fontId="13" fillId="3" borderId="4" xfId="0" applyNumberFormat="1" applyFont="1" applyFill="1" applyBorder="1" applyAlignment="1">
      <alignment horizontal="left"/>
    </xf>
    <xf numFmtId="0" fontId="22" fillId="14" borderId="2" xfId="0" applyFont="1" applyFill="1" applyBorder="1" applyAlignment="1">
      <alignment wrapText="1"/>
    </xf>
    <xf numFmtId="0" fontId="4" fillId="3" borderId="12" xfId="0" applyFont="1" applyFill="1" applyBorder="1" applyAlignment="1" applyProtection="1">
      <alignment wrapText="1"/>
      <protection locked="0"/>
    </xf>
    <xf numFmtId="0" fontId="4" fillId="0" borderId="12" xfId="0" applyFont="1" applyBorder="1" applyAlignment="1">
      <alignment horizontal="left"/>
    </xf>
    <xf numFmtId="0" fontId="4" fillId="0" borderId="12" xfId="0" applyFont="1" applyBorder="1" applyProtection="1">
      <protection locked="0"/>
    </xf>
    <xf numFmtId="0" fontId="4" fillId="0" borderId="12" xfId="0" applyFont="1" applyBorder="1" applyAlignment="1" applyProtection="1">
      <alignment horizontal="left"/>
      <protection locked="0"/>
    </xf>
    <xf numFmtId="164" fontId="6" fillId="0" borderId="8" xfId="6" applyFont="1" applyBorder="1" applyAlignment="1">
      <alignment horizontal="left"/>
    </xf>
    <xf numFmtId="164" fontId="6" fillId="0" borderId="8" xfId="6" applyFont="1" applyBorder="1" applyProtection="1">
      <protection locked="0"/>
    </xf>
    <xf numFmtId="164" fontId="6" fillId="0" borderId="8" xfId="6" applyFont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2" fontId="21" fillId="14" borderId="0" xfId="0" applyNumberFormat="1" applyFont="1" applyFill="1"/>
    <xf numFmtId="0" fontId="4" fillId="0" borderId="12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23" fillId="0" borderId="2" xfId="0" applyFont="1" applyFill="1" applyBorder="1" applyAlignment="1">
      <alignment wrapText="1"/>
    </xf>
    <xf numFmtId="2" fontId="19" fillId="15" borderId="1" xfId="0" applyNumberFormat="1" applyFont="1" applyFill="1" applyBorder="1" applyAlignment="1" applyProtection="1">
      <alignment horizontal="left"/>
      <protection locked="0"/>
    </xf>
    <xf numFmtId="2" fontId="23" fillId="3" borderId="2" xfId="0" applyNumberFormat="1" applyFont="1" applyFill="1" applyBorder="1" applyAlignment="1">
      <alignment textRotation="90" wrapText="1"/>
    </xf>
    <xf numFmtId="2" fontId="2" fillId="16" borderId="1" xfId="0" applyNumberFormat="1" applyFont="1" applyFill="1" applyBorder="1" applyAlignment="1" applyProtection="1">
      <alignment horizontal="left"/>
      <protection locked="0"/>
    </xf>
    <xf numFmtId="0" fontId="23" fillId="15" borderId="2" xfId="0" applyFont="1" applyFill="1" applyBorder="1" applyAlignment="1">
      <alignment wrapText="1"/>
    </xf>
    <xf numFmtId="0" fontId="5" fillId="0" borderId="12" xfId="0" applyFont="1" applyFill="1" applyBorder="1" applyAlignment="1" applyProtection="1">
      <alignment horizontal="left"/>
      <protection locked="0"/>
    </xf>
    <xf numFmtId="0" fontId="6" fillId="18" borderId="13" xfId="2" applyFont="1" applyFill="1" applyBorder="1" applyAlignment="1" applyProtection="1">
      <alignment horizontal="left"/>
      <protection locked="0"/>
    </xf>
    <xf numFmtId="0" fontId="6" fillId="18" borderId="13" xfId="2" applyFont="1" applyFill="1" applyBorder="1" applyProtection="1">
      <protection locked="0"/>
    </xf>
    <xf numFmtId="2" fontId="25" fillId="2" borderId="8" xfId="5" applyNumberFormat="1" applyFont="1" applyFill="1" applyBorder="1" applyAlignment="1">
      <alignment horizontal="left"/>
    </xf>
    <xf numFmtId="0" fontId="0" fillId="0" borderId="0" xfId="0"/>
    <xf numFmtId="2" fontId="4" fillId="5" borderId="2" xfId="0" applyNumberFormat="1" applyFont="1" applyFill="1" applyBorder="1" applyAlignment="1">
      <alignment horizontal="left"/>
    </xf>
    <xf numFmtId="0" fontId="6" fillId="0" borderId="8" xfId="9" applyFont="1" applyFill="1" applyBorder="1" applyAlignment="1" applyProtection="1">
      <protection locked="0"/>
    </xf>
    <xf numFmtId="0" fontId="6" fillId="0" borderId="8" xfId="9" applyFont="1" applyFill="1" applyBorder="1" applyAlignment="1" applyProtection="1">
      <alignment horizontal="left"/>
      <protection locked="0"/>
    </xf>
    <xf numFmtId="2" fontId="6" fillId="13" borderId="8" xfId="9" applyNumberFormat="1" applyFont="1" applyFill="1" applyBorder="1" applyAlignment="1" applyProtection="1">
      <alignment horizontal="left"/>
    </xf>
    <xf numFmtId="0" fontId="4" fillId="3" borderId="12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>
      <alignment horizontal="left"/>
    </xf>
    <xf numFmtId="0" fontId="4" fillId="3" borderId="12" xfId="0" applyFont="1" applyFill="1" applyBorder="1" applyProtection="1">
      <protection locked="0"/>
    </xf>
    <xf numFmtId="2" fontId="4" fillId="11" borderId="12" xfId="0" applyNumberFormat="1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Protection="1">
      <protection locked="0"/>
    </xf>
    <xf numFmtId="0" fontId="23" fillId="15" borderId="2" xfId="0" applyFont="1" applyFill="1" applyBorder="1" applyAlignment="1">
      <alignment wrapText="1"/>
    </xf>
    <xf numFmtId="2" fontId="5" fillId="2" borderId="14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0" fontId="4" fillId="3" borderId="15" xfId="0" applyFont="1" applyFill="1" applyBorder="1" applyProtection="1">
      <protection locked="0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 applyProtection="1">
      <alignment horizontal="left"/>
      <protection locked="0"/>
    </xf>
    <xf numFmtId="2" fontId="4" fillId="5" borderId="14" xfId="0" applyNumberFormat="1" applyFont="1" applyFill="1" applyBorder="1" applyAlignment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7" fillId="3" borderId="14" xfId="0" applyFont="1" applyFill="1" applyBorder="1" applyAlignment="1" applyProtection="1">
      <alignment horizontal="left"/>
      <protection locked="0"/>
    </xf>
    <xf numFmtId="0" fontId="23" fillId="15" borderId="2" xfId="0" applyFont="1" applyFill="1" applyBorder="1" applyAlignment="1">
      <alignment wrapText="1"/>
    </xf>
    <xf numFmtId="0" fontId="4" fillId="3" borderId="14" xfId="0" applyFont="1" applyFill="1" applyBorder="1" applyAlignment="1" applyProtection="1">
      <alignment wrapText="1"/>
      <protection locked="0"/>
    </xf>
    <xf numFmtId="0" fontId="7" fillId="3" borderId="14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0" fontId="23" fillId="15" borderId="2" xfId="0" applyFont="1" applyFill="1" applyBorder="1" applyAlignment="1">
      <alignment wrapText="1"/>
    </xf>
    <xf numFmtId="2" fontId="22" fillId="3" borderId="2" xfId="0" applyNumberFormat="1" applyFont="1" applyFill="1" applyBorder="1" applyAlignment="1">
      <alignment textRotation="90" wrapText="1"/>
    </xf>
    <xf numFmtId="2" fontId="22" fillId="14" borderId="2" xfId="0" applyNumberFormat="1" applyFont="1" applyFill="1" applyBorder="1" applyAlignment="1">
      <alignment wrapText="1"/>
    </xf>
    <xf numFmtId="2" fontId="17" fillId="15" borderId="1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/>
    <xf numFmtId="2" fontId="4" fillId="11" borderId="1" xfId="0" applyNumberFormat="1" applyFont="1" applyFill="1" applyBorder="1" applyAlignment="1" applyProtection="1">
      <alignment horizontal="left"/>
      <protection locked="0"/>
    </xf>
    <xf numFmtId="2" fontId="4" fillId="11" borderId="17" xfId="0" applyNumberFormat="1" applyFont="1" applyFill="1" applyBorder="1" applyAlignment="1" applyProtection="1">
      <alignment horizontal="left"/>
      <protection locked="0"/>
    </xf>
    <xf numFmtId="2" fontId="7" fillId="11" borderId="12" xfId="0" applyNumberFormat="1" applyFont="1" applyFill="1" applyBorder="1" applyAlignment="1" applyProtection="1">
      <alignment horizontal="left"/>
      <protection locked="0"/>
    </xf>
    <xf numFmtId="2" fontId="7" fillId="11" borderId="14" xfId="0" applyNumberFormat="1" applyFont="1" applyFill="1" applyBorder="1" applyAlignment="1" applyProtection="1">
      <alignment horizontal="left"/>
      <protection locked="0"/>
    </xf>
    <xf numFmtId="2" fontId="4" fillId="11" borderId="15" xfId="0" applyNumberFormat="1" applyFont="1" applyFill="1" applyBorder="1" applyAlignment="1" applyProtection="1">
      <alignment horizontal="left"/>
      <protection locked="0"/>
    </xf>
    <xf numFmtId="0" fontId="5" fillId="0" borderId="17" xfId="2" applyFont="1" applyBorder="1" applyAlignment="1">
      <alignment horizontal="left"/>
    </xf>
    <xf numFmtId="0" fontId="5" fillId="0" borderId="17" xfId="2" applyFont="1" applyBorder="1" applyProtection="1">
      <protection locked="0"/>
    </xf>
    <xf numFmtId="0" fontId="5" fillId="0" borderId="17" xfId="2" applyFont="1" applyBorder="1" applyAlignment="1" applyProtection="1">
      <alignment horizontal="left"/>
      <protection locked="0"/>
    </xf>
    <xf numFmtId="0" fontId="5" fillId="22" borderId="17" xfId="2" applyFont="1" applyFill="1" applyBorder="1" applyProtection="1">
      <protection locked="0"/>
    </xf>
    <xf numFmtId="0" fontId="5" fillId="22" borderId="17" xfId="2" applyFont="1" applyFill="1" applyBorder="1" applyAlignment="1" applyProtection="1">
      <alignment horizontal="left"/>
      <protection locked="0"/>
    </xf>
    <xf numFmtId="0" fontId="32" fillId="3" borderId="0" xfId="0" applyFont="1" applyFill="1"/>
    <xf numFmtId="0" fontId="5" fillId="23" borderId="17" xfId="2" applyFont="1" applyFill="1" applyBorder="1" applyAlignment="1" applyProtection="1">
      <alignment horizontal="left"/>
      <protection locked="0"/>
    </xf>
    <xf numFmtId="0" fontId="7" fillId="11" borderId="12" xfId="0" applyFont="1" applyFill="1" applyBorder="1" applyAlignment="1" applyProtection="1">
      <alignment horizontal="left"/>
      <protection locked="0"/>
    </xf>
    <xf numFmtId="0" fontId="32" fillId="3" borderId="17" xfId="0" applyFont="1" applyFill="1" applyBorder="1" applyAlignment="1" applyProtection="1">
      <alignment horizontal="left"/>
      <protection locked="0"/>
    </xf>
    <xf numFmtId="0" fontId="33" fillId="3" borderId="17" xfId="0" applyFont="1" applyFill="1" applyBorder="1" applyAlignment="1" applyProtection="1">
      <alignment horizontal="left"/>
      <protection locked="0"/>
    </xf>
    <xf numFmtId="0" fontId="34" fillId="3" borderId="17" xfId="0" applyFont="1" applyFill="1" applyBorder="1" applyAlignment="1" applyProtection="1">
      <alignment horizontal="left"/>
      <protection locked="0"/>
    </xf>
    <xf numFmtId="0" fontId="4" fillId="11" borderId="17" xfId="0" applyFont="1" applyFill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left"/>
    </xf>
    <xf numFmtId="0" fontId="4" fillId="0" borderId="17" xfId="0" applyFont="1" applyBorder="1" applyProtection="1"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2" fontId="4" fillId="11" borderId="17" xfId="0" applyNumberFormat="1" applyFont="1" applyFill="1" applyBorder="1" applyAlignment="1">
      <alignment horizontal="left"/>
    </xf>
    <xf numFmtId="2" fontId="5" fillId="0" borderId="12" xfId="0" applyNumberFormat="1" applyFont="1" applyFill="1" applyBorder="1" applyAlignment="1" applyProtection="1">
      <alignment horizontal="left"/>
      <protection locked="0"/>
    </xf>
    <xf numFmtId="2" fontId="5" fillId="22" borderId="17" xfId="2" applyNumberFormat="1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>
      <alignment horizontal="left"/>
    </xf>
    <xf numFmtId="0" fontId="4" fillId="3" borderId="17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6" fillId="3" borderId="17" xfId="0" applyFont="1" applyFill="1" applyBorder="1" applyProtection="1">
      <protection locked="0"/>
    </xf>
    <xf numFmtId="1" fontId="7" fillId="3" borderId="4" xfId="0" applyNumberFormat="1" applyFont="1" applyFill="1" applyBorder="1" applyAlignment="1">
      <alignment horizontal="left"/>
    </xf>
    <xf numFmtId="0" fontId="6" fillId="3" borderId="17" xfId="1" applyFont="1" applyFill="1" applyBorder="1" applyProtection="1">
      <protection locked="0"/>
    </xf>
    <xf numFmtId="0" fontId="6" fillId="3" borderId="17" xfId="1" applyFont="1" applyFill="1" applyBorder="1" applyAlignment="1" applyProtection="1">
      <alignment horizontal="left"/>
      <protection locked="0"/>
    </xf>
    <xf numFmtId="2" fontId="4" fillId="11" borderId="17" xfId="0" applyNumberFormat="1" applyFont="1" applyFill="1" applyBorder="1" applyAlignment="1">
      <alignment horizontal="left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Protection="1">
      <protection locked="0"/>
    </xf>
    <xf numFmtId="0" fontId="23" fillId="15" borderId="18" xfId="0" applyFont="1" applyFill="1" applyBorder="1" applyAlignment="1">
      <alignment wrapText="1"/>
    </xf>
    <xf numFmtId="0" fontId="2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Protection="1">
      <protection locked="0"/>
    </xf>
    <xf numFmtId="0" fontId="2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23" fillId="15" borderId="16" xfId="0" applyFont="1" applyFill="1" applyBorder="1" applyAlignment="1">
      <alignment wrapText="1"/>
    </xf>
    <xf numFmtId="0" fontId="2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23" fillId="15" borderId="16" xfId="0" applyFont="1" applyFill="1" applyBorder="1" applyAlignment="1">
      <alignment wrapText="1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 wrapText="1"/>
      <protection locked="0"/>
    </xf>
    <xf numFmtId="2" fontId="2" fillId="4" borderId="11" xfId="0" applyNumberFormat="1" applyFont="1" applyFill="1" applyBorder="1" applyAlignment="1">
      <alignment horizontal="left"/>
    </xf>
    <xf numFmtId="0" fontId="6" fillId="0" borderId="12" xfId="0" applyFont="1" applyBorder="1" applyAlignment="1" applyProtection="1">
      <alignment wrapText="1"/>
      <protection locked="0"/>
    </xf>
    <xf numFmtId="0" fontId="4" fillId="0" borderId="17" xfId="0" applyFont="1" applyBorder="1" applyAlignment="1">
      <alignment horizontal="left"/>
    </xf>
    <xf numFmtId="0" fontId="4" fillId="0" borderId="17" xfId="0" applyFont="1" applyBorder="1" applyProtection="1">
      <protection locked="0"/>
    </xf>
    <xf numFmtId="0" fontId="4" fillId="0" borderId="17" xfId="0" applyFont="1" applyBorder="1" applyAlignment="1" applyProtection="1">
      <alignment horizontal="left"/>
      <protection locked="0"/>
    </xf>
    <xf numFmtId="2" fontId="4" fillId="5" borderId="17" xfId="0" applyNumberFormat="1" applyFont="1" applyFill="1" applyBorder="1" applyAlignment="1">
      <alignment horizontal="left"/>
    </xf>
    <xf numFmtId="2" fontId="7" fillId="25" borderId="17" xfId="2" applyNumberFormat="1" applyFont="1" applyFill="1" applyBorder="1" applyAlignment="1">
      <alignment horizontal="left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Protection="1"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Protection="1">
      <protection locked="0"/>
    </xf>
    <xf numFmtId="0" fontId="0" fillId="0" borderId="0" xfId="0"/>
    <xf numFmtId="0" fontId="0" fillId="0" borderId="0" xfId="0"/>
    <xf numFmtId="0" fontId="2" fillId="7" borderId="17" xfId="0" applyFont="1" applyFill="1" applyBorder="1" applyAlignment="1" applyProtection="1">
      <alignment horizontal="left"/>
      <protection locked="0"/>
    </xf>
    <xf numFmtId="2" fontId="2" fillId="4" borderId="17" xfId="0" applyNumberFormat="1" applyFont="1" applyFill="1" applyBorder="1" applyAlignment="1">
      <alignment horizontal="left"/>
    </xf>
    <xf numFmtId="2" fontId="2" fillId="7" borderId="17" xfId="0" applyNumberFormat="1" applyFont="1" applyFill="1" applyBorder="1" applyAlignment="1">
      <alignment horizontal="left"/>
    </xf>
    <xf numFmtId="0" fontId="6" fillId="0" borderId="17" xfId="2" applyFont="1" applyBorder="1" applyAlignment="1">
      <alignment horizontal="left"/>
    </xf>
    <xf numFmtId="2" fontId="6" fillId="9" borderId="17" xfId="2" applyNumberFormat="1" applyFont="1" applyFill="1" applyBorder="1" applyAlignment="1">
      <alignment horizontal="left"/>
    </xf>
    <xf numFmtId="0" fontId="6" fillId="0" borderId="17" xfId="2" applyFont="1" applyBorder="1" applyAlignment="1" applyProtection="1">
      <alignment horizontal="left"/>
      <protection locked="0"/>
    </xf>
    <xf numFmtId="0" fontId="6" fillId="0" borderId="17" xfId="2" applyFont="1" applyBorder="1" applyProtection="1">
      <protection locked="0"/>
    </xf>
    <xf numFmtId="0" fontId="14" fillId="0" borderId="17" xfId="2" applyFont="1" applyBorder="1" applyAlignment="1" applyProtection="1">
      <alignment horizontal="left"/>
      <protection locked="0"/>
    </xf>
    <xf numFmtId="0" fontId="15" fillId="0" borderId="17" xfId="2" applyFont="1" applyBorder="1" applyAlignment="1" applyProtection="1">
      <alignment horizontal="left"/>
      <protection locked="0"/>
    </xf>
    <xf numFmtId="0" fontId="6" fillId="0" borderId="17" xfId="2" applyFont="1" applyBorder="1" applyAlignment="1" applyProtection="1">
      <alignment wrapText="1"/>
      <protection locked="0"/>
    </xf>
    <xf numFmtId="0" fontId="35" fillId="0" borderId="17" xfId="2" applyFont="1" applyBorder="1" applyAlignment="1" applyProtection="1">
      <alignment horizontal="left"/>
      <protection locked="0"/>
    </xf>
    <xf numFmtId="0" fontId="16" fillId="0" borderId="17" xfId="0" applyFont="1" applyBorder="1" applyAlignment="1" applyProtection="1">
      <alignment horizontal="left"/>
      <protection locked="0"/>
    </xf>
    <xf numFmtId="0" fontId="36" fillId="0" borderId="17" xfId="2" applyFont="1" applyBorder="1" applyAlignment="1" applyProtection="1">
      <alignment horizontal="left"/>
      <protection locked="0"/>
    </xf>
    <xf numFmtId="0" fontId="12" fillId="0" borderId="17" xfId="3" applyFont="1" applyBorder="1" applyAlignment="1" applyProtection="1">
      <alignment horizontal="left"/>
      <protection locked="0"/>
    </xf>
    <xf numFmtId="0" fontId="6" fillId="3" borderId="17" xfId="2" applyFont="1" applyFill="1" applyBorder="1" applyAlignment="1" applyProtection="1">
      <alignment horizontal="left"/>
      <protection locked="0"/>
    </xf>
    <xf numFmtId="0" fontId="14" fillId="3" borderId="17" xfId="2" applyFont="1" applyFill="1" applyBorder="1" applyAlignment="1" applyProtection="1">
      <alignment horizontal="left"/>
      <protection locked="0"/>
    </xf>
    <xf numFmtId="0" fontId="6" fillId="3" borderId="17" xfId="2" applyFont="1" applyFill="1" applyBorder="1" applyProtection="1">
      <protection locked="0"/>
    </xf>
    <xf numFmtId="0" fontId="5" fillId="12" borderId="17" xfId="2" applyFont="1" applyFill="1" applyBorder="1" applyAlignment="1" applyProtection="1">
      <alignment horizontal="left"/>
      <protection locked="0"/>
    </xf>
    <xf numFmtId="0" fontId="38" fillId="15" borderId="1" xfId="0" applyFont="1" applyFill="1" applyBorder="1" applyAlignment="1" applyProtection="1">
      <alignment horizontal="left"/>
      <protection locked="0"/>
    </xf>
    <xf numFmtId="2" fontId="7" fillId="11" borderId="17" xfId="0" applyNumberFormat="1" applyFont="1" applyFill="1" applyBorder="1" applyAlignment="1" applyProtection="1">
      <alignment horizontal="left"/>
      <protection locked="0"/>
    </xf>
    <xf numFmtId="2" fontId="5" fillId="26" borderId="17" xfId="2" applyNumberFormat="1" applyFont="1" applyFill="1" applyBorder="1" applyAlignment="1">
      <alignment horizontal="left"/>
    </xf>
    <xf numFmtId="2" fontId="7" fillId="11" borderId="12" xfId="0" applyNumberFormat="1" applyFont="1" applyFill="1" applyBorder="1" applyAlignment="1">
      <alignment horizontal="left"/>
    </xf>
    <xf numFmtId="0" fontId="6" fillId="0" borderId="17" xfId="2" applyFont="1" applyBorder="1" applyAlignment="1">
      <alignment horizontal="left"/>
    </xf>
    <xf numFmtId="2" fontId="6" fillId="9" borderId="17" xfId="2" applyNumberFormat="1" applyFont="1" applyFill="1" applyBorder="1" applyAlignment="1">
      <alignment horizontal="left"/>
    </xf>
    <xf numFmtId="0" fontId="6" fillId="0" borderId="17" xfId="2" applyFont="1" applyBorder="1" applyAlignment="1" applyProtection="1">
      <alignment horizontal="left"/>
      <protection locked="0"/>
    </xf>
    <xf numFmtId="2" fontId="4" fillId="11" borderId="17" xfId="0" applyNumberFormat="1" applyFont="1" applyFill="1" applyBorder="1" applyAlignment="1">
      <alignment horizontal="left"/>
    </xf>
    <xf numFmtId="0" fontId="6" fillId="0" borderId="17" xfId="2" applyFont="1" applyBorder="1" applyProtection="1">
      <protection locked="0"/>
    </xf>
    <xf numFmtId="0" fontId="6" fillId="0" borderId="8" xfId="9" applyFont="1" applyFill="1" applyBorder="1" applyAlignment="1" applyProtection="1">
      <alignment horizontal="left"/>
      <protection locked="0"/>
    </xf>
    <xf numFmtId="2" fontId="14" fillId="11" borderId="17" xfId="2" applyNumberFormat="1" applyFont="1" applyFill="1" applyBorder="1" applyAlignment="1" applyProtection="1">
      <alignment horizontal="left"/>
      <protection locked="0"/>
    </xf>
    <xf numFmtId="2" fontId="2" fillId="4" borderId="17" xfId="0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Border="1" applyProtection="1">
      <protection locked="0"/>
    </xf>
    <xf numFmtId="0" fontId="4" fillId="0" borderId="17" xfId="0" applyFont="1" applyBorder="1" applyAlignment="1" applyProtection="1">
      <alignment horizontal="left"/>
      <protection locked="0"/>
    </xf>
    <xf numFmtId="2" fontId="4" fillId="5" borderId="17" xfId="0" applyNumberFormat="1" applyFont="1" applyFill="1" applyBorder="1" applyAlignment="1">
      <alignment horizontal="left"/>
    </xf>
    <xf numFmtId="0" fontId="4" fillId="3" borderId="17" xfId="0" applyFont="1" applyFill="1" applyBorder="1" applyAlignment="1" applyProtection="1">
      <alignment horizontal="left"/>
      <protection locked="0"/>
    </xf>
    <xf numFmtId="0" fontId="6" fillId="0" borderId="17" xfId="2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4" fillId="0" borderId="25" xfId="0" applyFont="1" applyBorder="1" applyAlignment="1"/>
    <xf numFmtId="0" fontId="4" fillId="3" borderId="17" xfId="0" applyFont="1" applyFill="1" applyBorder="1" applyAlignment="1" applyProtection="1">
      <alignment horizontal="left" wrapText="1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23" fillId="15" borderId="22" xfId="0" applyFont="1" applyFill="1" applyBorder="1" applyAlignment="1">
      <alignment wrapText="1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3" borderId="23" xfId="0" applyFont="1" applyFill="1" applyBorder="1" applyAlignment="1"/>
    <xf numFmtId="2" fontId="38" fillId="15" borderId="1" xfId="0" applyNumberFormat="1" applyFont="1" applyFill="1" applyBorder="1" applyAlignment="1" applyProtection="1">
      <alignment horizontal="left"/>
      <protection locked="0"/>
    </xf>
    <xf numFmtId="0" fontId="4" fillId="3" borderId="17" xfId="0" applyFont="1" applyFill="1" applyBorder="1" applyProtection="1">
      <protection locked="0"/>
    </xf>
    <xf numFmtId="0" fontId="7" fillId="3" borderId="17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Protection="1">
      <protection locked="0"/>
    </xf>
    <xf numFmtId="0" fontId="7" fillId="3" borderId="17" xfId="0" applyFont="1" applyFill="1" applyBorder="1" applyAlignment="1" applyProtection="1">
      <alignment horizontal="left"/>
      <protection locked="0"/>
    </xf>
    <xf numFmtId="0" fontId="23" fillId="15" borderId="22" xfId="0" applyFont="1" applyFill="1" applyBorder="1" applyAlignment="1">
      <alignment wrapText="1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Protection="1">
      <protection locked="0"/>
    </xf>
    <xf numFmtId="0" fontId="7" fillId="3" borderId="17" xfId="0" applyFont="1" applyFill="1" applyBorder="1" applyAlignment="1" applyProtection="1">
      <alignment horizontal="left"/>
      <protection locked="0"/>
    </xf>
    <xf numFmtId="0" fontId="6" fillId="3" borderId="17" xfId="2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2" fontId="4" fillId="11" borderId="17" xfId="0" applyNumberFormat="1" applyFont="1" applyFill="1" applyBorder="1" applyAlignment="1">
      <alignment horizontal="center" vertical="center"/>
    </xf>
    <xf numFmtId="0" fontId="12" fillId="3" borderId="21" xfId="0" applyFont="1" applyFill="1" applyBorder="1" applyAlignment="1" applyProtection="1">
      <alignment horizontal="left"/>
      <protection locked="0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38" fillId="15" borderId="1" xfId="0" applyFont="1" applyFill="1" applyBorder="1" applyProtection="1">
      <protection locked="0"/>
    </xf>
    <xf numFmtId="2" fontId="37" fillId="14" borderId="0" xfId="0" applyNumberFormat="1" applyFont="1" applyFill="1"/>
    <xf numFmtId="0" fontId="32" fillId="0" borderId="0" xfId="0" applyFont="1"/>
    <xf numFmtId="0" fontId="5" fillId="18" borderId="7" xfId="2" applyFont="1" applyFill="1" applyBorder="1" applyProtection="1">
      <protection locked="0"/>
    </xf>
    <xf numFmtId="0" fontId="4" fillId="0" borderId="17" xfId="0" applyFont="1" applyBorder="1" applyAlignment="1">
      <alignment horizontal="left"/>
    </xf>
    <xf numFmtId="0" fontId="4" fillId="0" borderId="17" xfId="0" applyFont="1" applyBorder="1" applyProtection="1"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2" fontId="4" fillId="11" borderId="17" xfId="0" applyNumberFormat="1" applyFont="1" applyFill="1" applyBorder="1" applyAlignment="1">
      <alignment horizontal="left"/>
    </xf>
    <xf numFmtId="0" fontId="5" fillId="3" borderId="17" xfId="0" applyFont="1" applyFill="1" applyBorder="1" applyProtection="1">
      <protection locked="0"/>
    </xf>
    <xf numFmtId="0" fontId="5" fillId="3" borderId="17" xfId="2" applyFont="1" applyFill="1" applyBorder="1" applyAlignment="1" applyProtection="1">
      <alignment horizontal="left"/>
      <protection locked="0"/>
    </xf>
    <xf numFmtId="0" fontId="23" fillId="15" borderId="22" xfId="0" applyFont="1" applyFill="1" applyBorder="1" applyAlignment="1">
      <alignment wrapText="1"/>
    </xf>
    <xf numFmtId="0" fontId="22" fillId="15" borderId="22" xfId="0" applyFont="1" applyFill="1" applyBorder="1" applyAlignment="1">
      <alignment wrapText="1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18" borderId="7" xfId="2" applyFont="1" applyFill="1" applyBorder="1" applyAlignment="1" applyProtection="1">
      <alignment horizontal="left"/>
      <protection locked="0"/>
    </xf>
    <xf numFmtId="2" fontId="5" fillId="18" borderId="7" xfId="2" applyNumberFormat="1" applyFont="1" applyFill="1" applyBorder="1" applyAlignment="1" applyProtection="1">
      <alignment horizontal="left"/>
      <protection locked="0"/>
    </xf>
    <xf numFmtId="2" fontId="5" fillId="21" borderId="7" xfId="2" applyNumberFormat="1" applyFont="1" applyFill="1" applyBorder="1" applyAlignment="1" applyProtection="1">
      <alignment horizontal="left"/>
      <protection locked="0"/>
    </xf>
    <xf numFmtId="2" fontId="5" fillId="11" borderId="17" xfId="0" applyNumberFormat="1" applyFont="1" applyFill="1" applyBorder="1" applyAlignment="1" applyProtection="1">
      <alignment horizontal="left"/>
      <protection locked="0"/>
    </xf>
    <xf numFmtId="0" fontId="38" fillId="15" borderId="5" xfId="0" applyFont="1" applyFill="1" applyBorder="1" applyAlignment="1"/>
    <xf numFmtId="0" fontId="5" fillId="17" borderId="8" xfId="5" applyNumberFormat="1" applyFont="1" applyFill="1" applyBorder="1"/>
    <xf numFmtId="0" fontId="5" fillId="17" borderId="8" xfId="5" applyNumberFormat="1" applyFont="1" applyFill="1" applyBorder="1" applyAlignment="1">
      <alignment horizontal="left"/>
    </xf>
    <xf numFmtId="2" fontId="5" fillId="17" borderId="8" xfId="5" applyNumberFormat="1" applyFont="1" applyFill="1" applyBorder="1" applyAlignment="1">
      <alignment horizontal="left"/>
    </xf>
    <xf numFmtId="2" fontId="5" fillId="11" borderId="8" xfId="5" applyNumberFormat="1" applyFont="1" applyFill="1" applyBorder="1" applyAlignment="1">
      <alignment horizontal="left"/>
    </xf>
    <xf numFmtId="0" fontId="5" fillId="3" borderId="12" xfId="0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2" xfId="0" applyNumberFormat="1" applyFont="1" applyFill="1" applyBorder="1" applyAlignment="1" applyProtection="1">
      <alignment horizontal="left"/>
      <protection locked="0"/>
    </xf>
    <xf numFmtId="2" fontId="5" fillId="11" borderId="12" xfId="0" applyNumberFormat="1" applyFont="1" applyFill="1" applyBorder="1" applyAlignment="1" applyProtection="1">
      <alignment horizontal="left"/>
      <protection locked="0"/>
    </xf>
    <xf numFmtId="0" fontId="5" fillId="3" borderId="15" xfId="0" applyFont="1" applyFill="1" applyBorder="1" applyProtection="1"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2" fontId="5" fillId="3" borderId="15" xfId="0" applyNumberFormat="1" applyFont="1" applyFill="1" applyBorder="1" applyAlignment="1" applyProtection="1">
      <alignment horizontal="left"/>
      <protection locked="0"/>
    </xf>
    <xf numFmtId="2" fontId="5" fillId="11" borderId="15" xfId="0" applyNumberFormat="1" applyFont="1" applyFill="1" applyBorder="1" applyAlignment="1" applyProtection="1">
      <alignment horizontal="left"/>
      <protection locked="0"/>
    </xf>
    <xf numFmtId="0" fontId="5" fillId="3" borderId="7" xfId="0" applyFont="1" applyFill="1" applyBorder="1" applyProtection="1"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2" fontId="5" fillId="3" borderId="7" xfId="0" applyNumberFormat="1" applyFont="1" applyFill="1" applyBorder="1" applyAlignment="1" applyProtection="1">
      <alignment horizontal="left"/>
      <protection locked="0"/>
    </xf>
    <xf numFmtId="2" fontId="5" fillId="11" borderId="7" xfId="0" applyNumberFormat="1" applyFont="1" applyFill="1" applyBorder="1" applyAlignment="1" applyProtection="1">
      <alignment horizontal="left"/>
      <protection locked="0"/>
    </xf>
    <xf numFmtId="0" fontId="5" fillId="0" borderId="12" xfId="0" applyFont="1" applyFill="1" applyBorder="1" applyProtection="1">
      <protection locked="0"/>
    </xf>
    <xf numFmtId="2" fontId="5" fillId="3" borderId="17" xfId="0" applyNumberFormat="1" applyFont="1" applyFill="1" applyBorder="1" applyAlignment="1" applyProtection="1">
      <alignment horizontal="left"/>
      <protection locked="0"/>
    </xf>
    <xf numFmtId="0" fontId="5" fillId="11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2" fontId="5" fillId="11" borderId="24" xfId="0" applyNumberFormat="1" applyFont="1" applyFill="1" applyBorder="1" applyAlignment="1" applyProtection="1">
      <alignment horizontal="center" vertical="center"/>
      <protection locked="0"/>
    </xf>
    <xf numFmtId="2" fontId="38" fillId="15" borderId="22" xfId="0" applyNumberFormat="1" applyFont="1" applyFill="1" applyBorder="1" applyAlignment="1" applyProtection="1">
      <alignment horizontal="left"/>
      <protection locked="0"/>
    </xf>
    <xf numFmtId="0" fontId="5" fillId="3" borderId="17" xfId="2" applyFont="1" applyFill="1" applyBorder="1" applyProtection="1">
      <protection locked="0"/>
    </xf>
    <xf numFmtId="2" fontId="5" fillId="11" borderId="17" xfId="2" applyNumberFormat="1" applyFont="1" applyFill="1" applyBorder="1" applyAlignment="1" applyProtection="1">
      <alignment horizontal="left"/>
      <protection locked="0"/>
    </xf>
    <xf numFmtId="0" fontId="5" fillId="3" borderId="17" xfId="2" applyFont="1" applyFill="1" applyBorder="1" applyAlignment="1" applyProtection="1">
      <alignment wrapText="1"/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2" fontId="5" fillId="3" borderId="14" xfId="0" applyNumberFormat="1" applyFont="1" applyFill="1" applyBorder="1" applyAlignment="1" applyProtection="1">
      <alignment horizontal="left"/>
      <protection locked="0"/>
    </xf>
    <xf numFmtId="2" fontId="5" fillId="11" borderId="14" xfId="0" applyNumberFormat="1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39" fillId="3" borderId="17" xfId="0" applyFont="1" applyFill="1" applyBorder="1" applyAlignment="1" applyProtection="1">
      <alignment horizontal="left"/>
      <protection locked="0"/>
    </xf>
    <xf numFmtId="0" fontId="5" fillId="3" borderId="19" xfId="0" applyFont="1" applyFill="1" applyBorder="1" applyAlignment="1"/>
    <xf numFmtId="0" fontId="5" fillId="12" borderId="12" xfId="0" applyFont="1" applyFill="1" applyBorder="1" applyProtection="1">
      <protection locked="0"/>
    </xf>
    <xf numFmtId="0" fontId="5" fillId="12" borderId="12" xfId="0" applyFont="1" applyFill="1" applyBorder="1" applyAlignment="1" applyProtection="1">
      <alignment horizontal="left"/>
      <protection locked="0"/>
    </xf>
    <xf numFmtId="2" fontId="5" fillId="12" borderId="12" xfId="0" applyNumberFormat="1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38" fillId="15" borderId="1" xfId="0" applyFont="1" applyFill="1" applyBorder="1" applyAlignment="1">
      <alignment horizontal="left"/>
    </xf>
    <xf numFmtId="2" fontId="5" fillId="11" borderId="1" xfId="0" applyNumberFormat="1" applyFont="1" applyFill="1" applyBorder="1" applyAlignment="1" applyProtection="1">
      <alignment horizontal="left"/>
      <protection locked="0"/>
    </xf>
    <xf numFmtId="0" fontId="5" fillId="12" borderId="17" xfId="8" applyFont="1" applyFill="1" applyBorder="1" applyProtection="1">
      <protection locked="0"/>
    </xf>
    <xf numFmtId="0" fontId="5" fillId="12" borderId="17" xfId="8" applyFont="1" applyFill="1" applyBorder="1" applyAlignment="1" applyProtection="1">
      <alignment horizontal="left"/>
      <protection locked="0"/>
    </xf>
    <xf numFmtId="0" fontId="5" fillId="20" borderId="17" xfId="2" applyFont="1" applyFill="1" applyBorder="1" applyProtection="1">
      <protection locked="0"/>
    </xf>
    <xf numFmtId="0" fontId="5" fillId="20" borderId="17" xfId="2" applyFont="1" applyFill="1" applyBorder="1" applyAlignment="1" applyProtection="1">
      <alignment horizontal="left"/>
      <protection locked="0"/>
    </xf>
    <xf numFmtId="2" fontId="5" fillId="20" borderId="17" xfId="2" applyNumberFormat="1" applyFont="1" applyFill="1" applyBorder="1" applyAlignment="1" applyProtection="1">
      <alignment horizontal="left"/>
      <protection locked="0"/>
    </xf>
    <xf numFmtId="2" fontId="32" fillId="0" borderId="0" xfId="0" applyNumberFormat="1" applyFont="1"/>
    <xf numFmtId="2" fontId="37" fillId="0" borderId="0" xfId="0" applyNumberFormat="1" applyFont="1"/>
    <xf numFmtId="2" fontId="38" fillId="0" borderId="10" xfId="0" applyNumberFormat="1" applyFont="1" applyBorder="1" applyAlignment="1">
      <alignment wrapText="1"/>
    </xf>
    <xf numFmtId="0" fontId="5" fillId="3" borderId="17" xfId="0" applyFont="1" applyFill="1" applyBorder="1" applyAlignment="1">
      <alignment horizontal="left" vertical="center" wrapText="1"/>
    </xf>
    <xf numFmtId="0" fontId="40" fillId="3" borderId="21" xfId="0" applyFont="1" applyFill="1" applyBorder="1" applyAlignment="1" applyProtection="1">
      <alignment horizontal="left"/>
      <protection locked="0"/>
    </xf>
    <xf numFmtId="0" fontId="41" fillId="3" borderId="17" xfId="2" applyFont="1" applyFill="1" applyBorder="1" applyAlignment="1" applyProtection="1">
      <alignment horizontal="left"/>
      <protection locked="0"/>
    </xf>
    <xf numFmtId="0" fontId="41" fillId="12" borderId="17" xfId="2" applyFont="1" applyFill="1" applyBorder="1" applyAlignment="1" applyProtection="1">
      <alignment horizontal="left"/>
      <protection locked="0"/>
    </xf>
    <xf numFmtId="0" fontId="4" fillId="11" borderId="17" xfId="20" applyFont="1" applyFill="1" applyBorder="1" applyAlignment="1" applyProtection="1">
      <alignment horizontal="left"/>
      <protection locked="0"/>
    </xf>
    <xf numFmtId="2" fontId="5" fillId="24" borderId="17" xfId="2" applyNumberFormat="1" applyFont="1" applyFill="1" applyBorder="1" applyAlignment="1" applyProtection="1">
      <alignment horizontal="left"/>
      <protection locked="0"/>
    </xf>
    <xf numFmtId="2" fontId="4" fillId="11" borderId="17" xfId="20" applyNumberFormat="1" applyFont="1" applyFill="1" applyBorder="1" applyAlignment="1" applyProtection="1">
      <alignment horizontal="left"/>
      <protection locked="0"/>
    </xf>
    <xf numFmtId="0" fontId="4" fillId="3" borderId="17" xfId="20" applyFont="1" applyFill="1" applyBorder="1" applyProtection="1">
      <protection locked="0"/>
    </xf>
    <xf numFmtId="0" fontId="4" fillId="3" borderId="17" xfId="20" applyFont="1" applyFill="1" applyBorder="1" applyAlignment="1" applyProtection="1">
      <alignment horizontal="left"/>
      <protection locked="0"/>
    </xf>
    <xf numFmtId="0" fontId="23" fillId="27" borderId="20" xfId="20" applyFont="1" applyFill="1" applyBorder="1" applyAlignment="1">
      <alignment wrapText="1"/>
    </xf>
    <xf numFmtId="0" fontId="22" fillId="27" borderId="20" xfId="20" applyFont="1" applyFill="1" applyBorder="1" applyAlignment="1">
      <alignment wrapText="1"/>
    </xf>
    <xf numFmtId="2" fontId="4" fillId="11" borderId="12" xfId="0" applyNumberFormat="1" applyFont="1" applyFill="1" applyBorder="1" applyAlignment="1" applyProtection="1">
      <alignment horizontal="left"/>
      <protection locked="0"/>
    </xf>
    <xf numFmtId="0" fontId="7" fillId="11" borderId="17" xfId="0" applyFont="1" applyFill="1" applyBorder="1" applyAlignment="1" applyProtection="1">
      <alignment horizontal="left"/>
      <protection locked="0"/>
    </xf>
    <xf numFmtId="1" fontId="2" fillId="7" borderId="1" xfId="0" applyNumberFormat="1" applyFont="1" applyFill="1" applyBorder="1" applyAlignment="1" applyProtection="1">
      <alignment horizontal="left"/>
      <protection locked="0"/>
    </xf>
    <xf numFmtId="2" fontId="4" fillId="11" borderId="17" xfId="2" applyNumberFormat="1" applyFont="1" applyFill="1" applyBorder="1" applyAlignment="1" applyProtection="1">
      <alignment horizontal="left"/>
      <protection locked="0"/>
    </xf>
    <xf numFmtId="0" fontId="6" fillId="0" borderId="26" xfId="2" applyFont="1" applyBorder="1" applyAlignment="1">
      <alignment horizontal="left"/>
    </xf>
    <xf numFmtId="0" fontId="6" fillId="8" borderId="29" xfId="2" applyFont="1" applyFill="1" applyBorder="1" applyAlignment="1">
      <alignment vertical="center" wrapText="1"/>
    </xf>
    <xf numFmtId="2" fontId="6" fillId="9" borderId="26" xfId="2" applyNumberFormat="1" applyFont="1" applyFill="1" applyBorder="1" applyAlignment="1">
      <alignment horizontal="left"/>
    </xf>
    <xf numFmtId="0" fontId="6" fillId="8" borderId="29" xfId="2" applyFont="1" applyFill="1" applyBorder="1" applyAlignment="1">
      <alignment vertical="center"/>
    </xf>
    <xf numFmtId="0" fontId="6" fillId="10" borderId="29" xfId="2" applyFont="1" applyFill="1" applyBorder="1" applyAlignment="1">
      <alignment vertical="center"/>
    </xf>
    <xf numFmtId="0" fontId="6" fillId="10" borderId="29" xfId="2" applyFont="1" applyFill="1" applyBorder="1" applyAlignment="1">
      <alignment horizontal="left" vertical="center"/>
    </xf>
    <xf numFmtId="0" fontId="6" fillId="10" borderId="29" xfId="2" applyFont="1" applyFill="1" applyBorder="1" applyAlignment="1">
      <alignment vertical="center" wrapText="1"/>
    </xf>
    <xf numFmtId="0" fontId="5" fillId="10" borderId="29" xfId="2" applyFont="1" applyFill="1" applyBorder="1" applyAlignment="1">
      <alignment vertical="center"/>
    </xf>
    <xf numFmtId="0" fontId="6" fillId="10" borderId="29" xfId="3" applyFont="1" applyFill="1" applyBorder="1" applyAlignment="1">
      <alignment vertical="center"/>
    </xf>
    <xf numFmtId="0" fontId="4" fillId="0" borderId="17" xfId="2" applyFont="1" applyBorder="1" applyAlignment="1" applyProtection="1">
      <alignment horizontal="left"/>
      <protection locked="0"/>
    </xf>
    <xf numFmtId="0" fontId="4" fillId="0" borderId="26" xfId="2" applyFont="1" applyBorder="1" applyAlignment="1" applyProtection="1">
      <protection locked="0"/>
    </xf>
    <xf numFmtId="0" fontId="4" fillId="0" borderId="26" xfId="0" applyFont="1" applyBorder="1" applyAlignment="1" applyProtection="1">
      <protection locked="0"/>
    </xf>
    <xf numFmtId="0" fontId="4" fillId="0" borderId="26" xfId="2" applyFont="1" applyFill="1" applyBorder="1" applyAlignment="1" applyProtection="1">
      <protection locked="0"/>
    </xf>
    <xf numFmtId="0" fontId="4" fillId="3" borderId="26" xfId="2" applyFont="1" applyFill="1" applyBorder="1" applyAlignment="1" applyProtection="1">
      <protection locked="0"/>
    </xf>
    <xf numFmtId="0" fontId="5" fillId="0" borderId="17" xfId="2" applyFont="1" applyBorder="1" applyAlignment="1" applyProtection="1">
      <protection locked="0"/>
    </xf>
    <xf numFmtId="0" fontId="4" fillId="0" borderId="17" xfId="2" applyFont="1" applyBorder="1" applyAlignment="1" applyProtection="1">
      <protection locked="0"/>
    </xf>
    <xf numFmtId="0" fontId="5" fillId="3" borderId="17" xfId="2" applyFont="1" applyFill="1" applyBorder="1" applyAlignment="1" applyProtection="1">
      <protection locked="0"/>
    </xf>
    <xf numFmtId="0" fontId="5" fillId="0" borderId="26" xfId="2" applyFont="1" applyBorder="1" applyAlignment="1" applyProtection="1">
      <protection locked="0"/>
    </xf>
    <xf numFmtId="0" fontId="5" fillId="3" borderId="26" xfId="2" applyFont="1" applyFill="1" applyBorder="1" applyAlignment="1" applyProtection="1">
      <protection locked="0"/>
    </xf>
    <xf numFmtId="0" fontId="5" fillId="0" borderId="21" xfId="4" applyFont="1" applyBorder="1" applyAlignment="1" applyProtection="1">
      <protection locked="0"/>
    </xf>
    <xf numFmtId="0" fontId="5" fillId="3" borderId="21" xfId="4" applyFont="1" applyFill="1" applyBorder="1" applyAlignment="1" applyProtection="1">
      <protection locked="0"/>
    </xf>
    <xf numFmtId="0" fontId="4" fillId="29" borderId="26" xfId="2" applyFont="1" applyFill="1" applyBorder="1" applyAlignment="1"/>
    <xf numFmtId="0" fontId="4" fillId="0" borderId="26" xfId="2" applyFont="1" applyBorder="1" applyAlignment="1" applyProtection="1">
      <alignment horizontal="right"/>
      <protection locked="0"/>
    </xf>
    <xf numFmtId="0" fontId="4" fillId="3" borderId="26" xfId="2" applyFont="1" applyFill="1" applyBorder="1" applyAlignment="1" applyProtection="1">
      <alignment horizontal="right"/>
      <protection locked="0"/>
    </xf>
    <xf numFmtId="0" fontId="5" fillId="0" borderId="26" xfId="2" applyFont="1" applyBorder="1" applyAlignment="1" applyProtection="1">
      <alignment horizontal="right"/>
      <protection locked="0"/>
    </xf>
    <xf numFmtId="0" fontId="4" fillId="0" borderId="17" xfId="2" applyFont="1" applyBorder="1" applyAlignment="1" applyProtection="1">
      <alignment horizontal="right"/>
      <protection locked="0"/>
    </xf>
    <xf numFmtId="0" fontId="5" fillId="0" borderId="28" xfId="4" applyFont="1" applyBorder="1" applyAlignment="1" applyProtection="1">
      <alignment horizontal="right"/>
      <protection locked="0"/>
    </xf>
    <xf numFmtId="0" fontId="5" fillId="3" borderId="17" xfId="2" applyFont="1" applyFill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6" fillId="0" borderId="26" xfId="2" applyFont="1" applyBorder="1" applyAlignment="1" applyProtection="1">
      <alignment horizontal="right"/>
      <protection locked="0"/>
    </xf>
    <xf numFmtId="0" fontId="4" fillId="3" borderId="17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5" fillId="3" borderId="26" xfId="2" applyFont="1" applyFill="1" applyBorder="1" applyAlignment="1" applyProtection="1">
      <alignment horizontal="right"/>
      <protection locked="0"/>
    </xf>
    <xf numFmtId="0" fontId="5" fillId="18" borderId="26" xfId="2" applyFont="1" applyFill="1" applyBorder="1" applyAlignment="1">
      <alignment horizontal="right"/>
    </xf>
    <xf numFmtId="0" fontId="43" fillId="8" borderId="29" xfId="2" applyFont="1" applyFill="1" applyBorder="1" applyAlignment="1">
      <alignment vertical="center"/>
    </xf>
    <xf numFmtId="0" fontId="5" fillId="3" borderId="17" xfId="0" applyFont="1" applyFill="1" applyBorder="1" applyAlignment="1" applyProtection="1">
      <alignment horizontal="right"/>
      <protection locked="0"/>
    </xf>
    <xf numFmtId="1" fontId="4" fillId="0" borderId="26" xfId="2" applyNumberFormat="1" applyFont="1" applyBorder="1" applyAlignment="1" applyProtection="1">
      <protection locked="0"/>
    </xf>
    <xf numFmtId="2" fontId="23" fillId="14" borderId="27" xfId="0" applyNumberFormat="1" applyFont="1" applyFill="1" applyBorder="1" applyAlignment="1">
      <alignment wrapText="1"/>
    </xf>
    <xf numFmtId="0" fontId="6" fillId="8" borderId="29" xfId="2" applyFont="1" applyFill="1" applyBorder="1" applyAlignment="1">
      <alignment vertical="center"/>
    </xf>
    <xf numFmtId="0" fontId="4" fillId="3" borderId="17" xfId="2" applyFont="1" applyFill="1" applyBorder="1" applyAlignment="1" applyProtection="1">
      <alignment horizontal="left"/>
      <protection locked="0"/>
    </xf>
    <xf numFmtId="0" fontId="23" fillId="15" borderId="27" xfId="0" applyFont="1" applyFill="1" applyBorder="1" applyAlignment="1">
      <alignment wrapText="1"/>
    </xf>
    <xf numFmtId="0" fontId="4" fillId="3" borderId="17" xfId="2" applyFont="1" applyFill="1" applyBorder="1" applyAlignment="1" applyProtection="1">
      <alignment horizontal="center"/>
      <protection locked="0"/>
    </xf>
    <xf numFmtId="0" fontId="6" fillId="8" borderId="24" xfId="2" applyFont="1" applyFill="1" applyBorder="1" applyAlignment="1">
      <alignment vertical="center"/>
    </xf>
    <xf numFmtId="0" fontId="4" fillId="3" borderId="17" xfId="2" applyFont="1" applyFill="1" applyBorder="1" applyAlignment="1" applyProtection="1">
      <alignment horizontal="left"/>
      <protection locked="0"/>
    </xf>
    <xf numFmtId="0" fontId="6" fillId="8" borderId="24" xfId="2" applyFont="1" applyFill="1" applyBorder="1" applyAlignment="1">
      <alignment vertical="center"/>
    </xf>
    <xf numFmtId="0" fontId="4" fillId="3" borderId="17" xfId="2" applyFont="1" applyFill="1" applyBorder="1" applyAlignment="1" applyProtection="1">
      <alignment horizontal="left"/>
      <protection locked="0"/>
    </xf>
    <xf numFmtId="0" fontId="23" fillId="15" borderId="27" xfId="0" applyFont="1" applyFill="1" applyBorder="1" applyAlignment="1">
      <alignment wrapText="1"/>
    </xf>
    <xf numFmtId="0" fontId="6" fillId="8" borderId="24" xfId="2" applyFont="1" applyFill="1" applyBorder="1" applyAlignment="1">
      <alignment vertical="center"/>
    </xf>
    <xf numFmtId="0" fontId="4" fillId="3" borderId="17" xfId="2" applyFont="1" applyFill="1" applyBorder="1" applyAlignment="1" applyProtection="1">
      <alignment horizontal="left"/>
      <protection locked="0"/>
    </xf>
    <xf numFmtId="0" fontId="5" fillId="3" borderId="17" xfId="2" applyFont="1" applyFill="1" applyBorder="1" applyAlignment="1" applyProtection="1">
      <alignment horizontal="left"/>
      <protection locked="0"/>
    </xf>
    <xf numFmtId="0" fontId="6" fillId="8" borderId="24" xfId="2" applyFont="1" applyFill="1" applyBorder="1" applyAlignment="1">
      <alignment vertical="center"/>
    </xf>
    <xf numFmtId="0" fontId="4" fillId="3" borderId="17" xfId="2" applyFont="1" applyFill="1" applyBorder="1" applyAlignment="1" applyProtection="1">
      <alignment horizontal="left"/>
      <protection locked="0"/>
    </xf>
    <xf numFmtId="0" fontId="5" fillId="3" borderId="28" xfId="4" applyFont="1" applyFill="1" applyBorder="1" applyAlignment="1" applyProtection="1">
      <alignment horizontal="left"/>
      <protection locked="0"/>
    </xf>
    <xf numFmtId="0" fontId="6" fillId="8" borderId="24" xfId="3" applyFont="1" applyFill="1" applyBorder="1" applyAlignment="1">
      <alignment vertical="center"/>
    </xf>
    <xf numFmtId="0" fontId="4" fillId="0" borderId="17" xfId="2" applyFont="1" applyBorder="1" applyAlignment="1" applyProtection="1">
      <alignment horizontal="center"/>
      <protection locked="0"/>
    </xf>
    <xf numFmtId="0" fontId="4" fillId="3" borderId="17" xfId="2" applyFont="1" applyFill="1" applyBorder="1" applyAlignment="1" applyProtection="1">
      <alignment horizontal="center"/>
      <protection locked="0"/>
    </xf>
    <xf numFmtId="0" fontId="45" fillId="7" borderId="30" xfId="24" applyFont="1" applyFill="1" applyBorder="1" applyAlignment="1" applyProtection="1">
      <alignment horizontal="left"/>
      <protection locked="0"/>
    </xf>
    <xf numFmtId="0" fontId="46" fillId="0" borderId="30" xfId="24" applyFont="1" applyBorder="1" applyAlignment="1">
      <alignment horizontal="left"/>
    </xf>
    <xf numFmtId="0" fontId="46" fillId="0" borderId="30" xfId="24" applyFont="1" applyBorder="1" applyProtection="1">
      <protection locked="0"/>
    </xf>
    <xf numFmtId="0" fontId="46" fillId="0" borderId="30" xfId="24" applyFont="1" applyBorder="1" applyAlignment="1" applyProtection="1">
      <alignment horizontal="left"/>
      <protection locked="0"/>
    </xf>
    <xf numFmtId="2" fontId="45" fillId="7" borderId="30" xfId="24" applyNumberFormat="1" applyFont="1" applyFill="1" applyBorder="1" applyAlignment="1">
      <alignment horizontal="left"/>
    </xf>
    <xf numFmtId="2" fontId="46" fillId="28" borderId="30" xfId="24" applyNumberFormat="1" applyFont="1" applyFill="1" applyBorder="1" applyAlignment="1">
      <alignment horizontal="left"/>
    </xf>
    <xf numFmtId="2" fontId="45" fillId="30" borderId="30" xfId="24" applyNumberFormat="1" applyFont="1" applyFill="1" applyBorder="1" applyAlignment="1">
      <alignment horizontal="left"/>
    </xf>
    <xf numFmtId="0" fontId="5" fillId="0" borderId="30" xfId="24" applyFont="1" applyBorder="1" applyAlignment="1" applyProtection="1">
      <alignment horizontal="left"/>
      <protection locked="0"/>
    </xf>
    <xf numFmtId="0" fontId="4" fillId="11" borderId="30" xfId="0" applyFont="1" applyFill="1" applyBorder="1" applyAlignment="1" applyProtection="1">
      <alignment horizontal="left"/>
      <protection locked="0"/>
    </xf>
    <xf numFmtId="2" fontId="2" fillId="11" borderId="12" xfId="0" applyNumberFormat="1" applyFont="1" applyFill="1" applyBorder="1" applyAlignment="1" applyProtection="1">
      <alignment horizontal="left"/>
      <protection locked="0"/>
    </xf>
    <xf numFmtId="2" fontId="2" fillId="11" borderId="8" xfId="5" applyNumberFormat="1" applyFont="1" applyFill="1" applyBorder="1" applyAlignment="1">
      <alignment horizontal="left"/>
    </xf>
    <xf numFmtId="0" fontId="4" fillId="3" borderId="30" xfId="0" applyFont="1" applyFill="1" applyBorder="1" applyAlignment="1" applyProtection="1">
      <alignment horizontal="left"/>
      <protection locked="0"/>
    </xf>
    <xf numFmtId="0" fontId="4" fillId="3" borderId="30" xfId="0" applyFont="1" applyFill="1" applyBorder="1" applyProtection="1">
      <protection locked="0"/>
    </xf>
    <xf numFmtId="0" fontId="2" fillId="7" borderId="30" xfId="0" applyFont="1" applyFill="1" applyBorder="1" applyAlignment="1" applyProtection="1">
      <alignment horizontal="left"/>
      <protection locked="0"/>
    </xf>
    <xf numFmtId="2" fontId="2" fillId="7" borderId="30" xfId="0" applyNumberFormat="1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0" xfId="0" applyFont="1" applyBorder="1" applyProtection="1">
      <protection locked="0"/>
    </xf>
    <xf numFmtId="0" fontId="4" fillId="0" borderId="30" xfId="0" applyFont="1" applyBorder="1" applyAlignment="1" applyProtection="1">
      <alignment horizontal="left"/>
      <protection locked="0"/>
    </xf>
    <xf numFmtId="2" fontId="4" fillId="5" borderId="30" xfId="0" applyNumberFormat="1" applyFont="1" applyFill="1" applyBorder="1" applyAlignment="1">
      <alignment horizontal="left"/>
    </xf>
    <xf numFmtId="0" fontId="4" fillId="3" borderId="30" xfId="0" applyFont="1" applyFill="1" applyBorder="1" applyAlignment="1" applyProtection="1">
      <alignment horizontal="left"/>
      <protection locked="0"/>
    </xf>
    <xf numFmtId="0" fontId="4" fillId="3" borderId="30" xfId="0" applyFont="1" applyFill="1" applyBorder="1" applyProtection="1">
      <protection locked="0"/>
    </xf>
    <xf numFmtId="0" fontId="23" fillId="14" borderId="27" xfId="0" applyFont="1" applyFill="1" applyBorder="1" applyAlignment="1">
      <alignment wrapText="1"/>
    </xf>
    <xf numFmtId="0" fontId="23" fillId="15" borderId="27" xfId="0" applyFont="1" applyFill="1" applyBorder="1" applyAlignment="1">
      <alignment wrapText="1"/>
    </xf>
    <xf numFmtId="2" fontId="4" fillId="11" borderId="30" xfId="0" applyNumberFormat="1" applyFont="1" applyFill="1" applyBorder="1" applyAlignment="1" applyProtection="1">
      <alignment horizontal="left"/>
      <protection locked="0"/>
    </xf>
    <xf numFmtId="0" fontId="4" fillId="3" borderId="30" xfId="0" applyFont="1" applyFill="1" applyBorder="1" applyAlignment="1" applyProtection="1">
      <alignment horizontal="left"/>
      <protection locked="0"/>
    </xf>
    <xf numFmtId="0" fontId="4" fillId="3" borderId="30" xfId="0" applyFont="1" applyFill="1" applyBorder="1" applyProtection="1">
      <protection locked="0"/>
    </xf>
    <xf numFmtId="0" fontId="23" fillId="15" borderId="27" xfId="0" applyFont="1" applyFill="1" applyBorder="1" applyAlignment="1">
      <alignment wrapText="1"/>
    </xf>
    <xf numFmtId="164" fontId="58" fillId="32" borderId="8" xfId="13" applyFont="1" applyFill="1" applyBorder="1" applyAlignment="1">
      <alignment wrapText="1"/>
    </xf>
    <xf numFmtId="164" fontId="6" fillId="31" borderId="8" xfId="38" applyFont="1" applyFill="1" applyBorder="1" applyProtection="1">
      <protection locked="0"/>
    </xf>
    <xf numFmtId="164" fontId="6" fillId="31" borderId="8" xfId="38" applyFont="1" applyFill="1" applyBorder="1" applyAlignment="1" applyProtection="1">
      <alignment horizontal="left"/>
      <protection locked="0"/>
    </xf>
    <xf numFmtId="2" fontId="5" fillId="3" borderId="17" xfId="0" applyNumberFormat="1" applyFont="1" applyFill="1" applyBorder="1" applyAlignment="1">
      <alignment horizontal="left" vertical="center" wrapText="1"/>
    </xf>
    <xf numFmtId="2" fontId="4" fillId="3" borderId="17" xfId="2" applyNumberFormat="1" applyFont="1" applyFill="1" applyBorder="1" applyAlignment="1" applyProtection="1">
      <alignment horizontal="left"/>
      <protection locked="0"/>
    </xf>
    <xf numFmtId="2" fontId="5" fillId="3" borderId="28" xfId="4" applyNumberFormat="1" applyFont="1" applyFill="1" applyBorder="1" applyAlignment="1" applyProtection="1">
      <alignment horizontal="left"/>
      <protection locked="0"/>
    </xf>
    <xf numFmtId="2" fontId="5" fillId="3" borderId="17" xfId="2" applyNumberFormat="1" applyFont="1" applyFill="1" applyBorder="1" applyAlignment="1" applyProtection="1">
      <alignment horizontal="left"/>
      <protection locked="0"/>
    </xf>
    <xf numFmtId="2" fontId="4" fillId="3" borderId="17" xfId="2" applyNumberFormat="1" applyFont="1" applyFill="1" applyBorder="1" applyAlignment="1" applyProtection="1">
      <alignment horizontal="left" wrapText="1"/>
      <protection locked="0"/>
    </xf>
    <xf numFmtId="2" fontId="4" fillId="3" borderId="17" xfId="2" applyNumberFormat="1" applyFont="1" applyFill="1" applyBorder="1" applyAlignment="1" applyProtection="1">
      <alignment horizontal="center"/>
      <protection locked="0"/>
    </xf>
    <xf numFmtId="2" fontId="40" fillId="3" borderId="21" xfId="0" applyNumberFormat="1" applyFont="1" applyFill="1" applyBorder="1" applyAlignment="1" applyProtection="1">
      <alignment horizontal="left"/>
      <protection locked="0"/>
    </xf>
    <xf numFmtId="2" fontId="4" fillId="3" borderId="30" xfId="0" applyNumberFormat="1" applyFont="1" applyFill="1" applyBorder="1" applyAlignment="1" applyProtection="1">
      <alignment horizontal="left"/>
      <protection locked="0"/>
    </xf>
    <xf numFmtId="2" fontId="4" fillId="3" borderId="17" xfId="20" applyNumberFormat="1" applyFont="1" applyFill="1" applyBorder="1" applyAlignment="1" applyProtection="1">
      <alignment horizontal="left"/>
      <protection locked="0"/>
    </xf>
    <xf numFmtId="2" fontId="5" fillId="12" borderId="17" xfId="8" applyNumberFormat="1" applyFont="1" applyFill="1" applyBorder="1" applyAlignment="1" applyProtection="1">
      <alignment horizontal="left"/>
      <protection locked="0"/>
    </xf>
    <xf numFmtId="2" fontId="53" fillId="3" borderId="30" xfId="0" applyNumberFormat="1" applyFont="1" applyFill="1" applyBorder="1" applyAlignment="1" applyProtection="1">
      <alignment horizontal="left"/>
      <protection locked="0"/>
    </xf>
    <xf numFmtId="2" fontId="6" fillId="31" borderId="8" xfId="38" applyNumberFormat="1" applyFont="1" applyFill="1" applyBorder="1" applyAlignment="1" applyProtection="1">
      <alignment horizontal="left"/>
      <protection locked="0"/>
    </xf>
    <xf numFmtId="2" fontId="6" fillId="21" borderId="13" xfId="2" applyNumberFormat="1" applyFont="1" applyFill="1" applyBorder="1" applyAlignment="1" applyProtection="1">
      <alignment horizontal="left"/>
      <protection locked="0"/>
    </xf>
    <xf numFmtId="0" fontId="4" fillId="3" borderId="30" xfId="0" applyFont="1" applyFill="1" applyBorder="1" applyAlignment="1" applyProtection="1">
      <alignment horizontal="left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23" fillId="15" borderId="27" xfId="0" applyFont="1" applyFill="1" applyBorder="1" applyAlignment="1">
      <alignment wrapText="1"/>
    </xf>
    <xf numFmtId="0" fontId="22" fillId="15" borderId="27" xfId="0" applyFont="1" applyFill="1" applyBorder="1" applyAlignment="1">
      <alignment wrapText="1"/>
    </xf>
    <xf numFmtId="2" fontId="4" fillId="5" borderId="30" xfId="0" applyNumberFormat="1" applyFont="1" applyFill="1" applyBorder="1" applyAlignment="1">
      <alignment horizontal="left"/>
    </xf>
    <xf numFmtId="0" fontId="4" fillId="3" borderId="30" xfId="0" applyFont="1" applyFill="1" applyBorder="1" applyAlignment="1" applyProtection="1">
      <alignment horizontal="left"/>
      <protection locked="0"/>
    </xf>
    <xf numFmtId="2" fontId="6" fillId="9" borderId="30" xfId="2" applyNumberFormat="1" applyFont="1" applyFill="1" applyBorder="1" applyAlignment="1">
      <alignment horizontal="left"/>
    </xf>
    <xf numFmtId="0" fontId="6" fillId="0" borderId="30" xfId="8" applyFont="1" applyBorder="1" applyAlignment="1">
      <alignment horizontal="left"/>
    </xf>
    <xf numFmtId="0" fontId="7" fillId="3" borderId="27" xfId="0" applyFont="1" applyFill="1" applyBorder="1" applyProtection="1">
      <protection locked="0"/>
    </xf>
    <xf numFmtId="0" fontId="7" fillId="3" borderId="27" xfId="0" applyFont="1" applyFill="1" applyBorder="1" applyAlignment="1" applyProtection="1">
      <alignment horizontal="left"/>
      <protection locked="0"/>
    </xf>
    <xf numFmtId="0" fontId="4" fillId="3" borderId="30" xfId="0" applyFont="1" applyFill="1" applyBorder="1" applyAlignment="1" applyProtection="1">
      <alignment horizontal="left"/>
      <protection locked="0"/>
    </xf>
    <xf numFmtId="0" fontId="7" fillId="3" borderId="32" xfId="0" applyFont="1" applyFill="1" applyBorder="1" applyProtection="1">
      <protection locked="0"/>
    </xf>
    <xf numFmtId="0" fontId="22" fillId="15" borderId="32" xfId="0" applyFont="1" applyFill="1" applyBorder="1" applyAlignment="1">
      <alignment wrapText="1"/>
    </xf>
    <xf numFmtId="0" fontId="4" fillId="3" borderId="31" xfId="0" applyFont="1" applyFill="1" applyBorder="1" applyAlignment="1" applyProtection="1">
      <alignment horizontal="left"/>
      <protection locked="0"/>
    </xf>
    <xf numFmtId="0" fontId="7" fillId="3" borderId="32" xfId="0" applyFont="1" applyFill="1" applyBorder="1" applyProtection="1">
      <protection locked="0"/>
    </xf>
    <xf numFmtId="0" fontId="23" fillId="14" borderId="32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center" textRotation="90"/>
    </xf>
    <xf numFmtId="2" fontId="2" fillId="2" borderId="3" xfId="0" applyNumberFormat="1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textRotation="90"/>
    </xf>
    <xf numFmtId="0" fontId="2" fillId="2" borderId="3" xfId="0" applyFont="1" applyFill="1" applyBorder="1" applyAlignment="1">
      <alignment horizontal="left" textRotation="90"/>
    </xf>
    <xf numFmtId="0" fontId="2" fillId="2" borderId="2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2" fontId="23" fillId="3" borderId="11" xfId="0" applyNumberFormat="1" applyFont="1" applyFill="1" applyBorder="1" applyAlignment="1">
      <alignment horizontal="center" wrapText="1"/>
    </xf>
    <xf numFmtId="2" fontId="23" fillId="3" borderId="5" xfId="0" applyNumberFormat="1" applyFont="1" applyFill="1" applyBorder="1" applyAlignment="1">
      <alignment horizontal="center" wrapText="1"/>
    </xf>
    <xf numFmtId="2" fontId="23" fillId="15" borderId="2" xfId="0" applyNumberFormat="1" applyFont="1" applyFill="1" applyBorder="1" applyAlignment="1">
      <alignment horizontal="center" textRotation="90" wrapText="1"/>
    </xf>
    <xf numFmtId="2" fontId="23" fillId="15" borderId="3" xfId="0" applyNumberFormat="1" applyFont="1" applyFill="1" applyBorder="1" applyAlignment="1">
      <alignment horizontal="center" textRotation="90" wrapText="1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 wrapText="1"/>
    </xf>
    <xf numFmtId="0" fontId="23" fillId="15" borderId="2" xfId="0" applyFont="1" applyFill="1" applyBorder="1" applyAlignment="1">
      <alignment horizontal="center" textRotation="90" wrapText="1"/>
    </xf>
    <xf numFmtId="0" fontId="23" fillId="15" borderId="3" xfId="0" applyFont="1" applyFill="1" applyBorder="1" applyAlignment="1">
      <alignment horizontal="center" textRotation="90" wrapText="1"/>
    </xf>
    <xf numFmtId="2" fontId="22" fillId="3" borderId="11" xfId="0" applyNumberFormat="1" applyFont="1" applyFill="1" applyBorder="1" applyAlignment="1">
      <alignment horizontal="center" wrapText="1"/>
    </xf>
    <xf numFmtId="2" fontId="22" fillId="3" borderId="5" xfId="0" applyNumberFormat="1" applyFont="1" applyFill="1" applyBorder="1" applyAlignment="1">
      <alignment horizontal="center" wrapText="1"/>
    </xf>
    <xf numFmtId="0" fontId="38" fillId="0" borderId="9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22" fillId="3" borderId="6" xfId="0" applyFont="1" applyFill="1" applyBorder="1" applyAlignment="1">
      <alignment horizontal="center" wrapText="1"/>
    </xf>
    <xf numFmtId="2" fontId="22" fillId="3" borderId="6" xfId="0" applyNumberFormat="1" applyFont="1" applyFill="1" applyBorder="1" applyAlignment="1">
      <alignment horizontal="center" wrapText="1"/>
    </xf>
  </cellXfs>
  <cellStyles count="50">
    <cellStyle name="Excel Built-in Normal" xfId="13"/>
    <cellStyle name="Excel Built-in Normal 1 2 2" xfId="3"/>
    <cellStyle name="Excel Built-in Normal 1 2 2 2" xfId="32"/>
    <cellStyle name="Excel Built-in Normal 1 2 2 3" xfId="36"/>
    <cellStyle name="Excel Built-in Normal 3 2" xfId="9"/>
    <cellStyle name="Excel Built-in Normal 3 2 2" xfId="19"/>
    <cellStyle name="Excel Built-in Normal 3 2 3" xfId="27"/>
    <cellStyle name="Excel Built-in Normal 3 2 4" xfId="37"/>
    <cellStyle name="Excel Built-in Normal 4" xfId="10"/>
    <cellStyle name="Excel Built-in Normal 4 2" xfId="17"/>
    <cellStyle name="Excel Built-in Normal 4 3" xfId="21"/>
    <cellStyle name="Excel Built-in Normal 4 4" xfId="25"/>
    <cellStyle name="Excel Built-in Normal 4 5" xfId="38"/>
    <cellStyle name="Excel Built-in Normal 5" xfId="6"/>
    <cellStyle name="Excel Built-in Normal 5 2" xfId="30"/>
    <cellStyle name="Excel Built-in Normal 5 3" xfId="4"/>
    <cellStyle name="Excel Built-in Normal 5 3 2" xfId="18"/>
    <cellStyle name="Excel Built-in Normal 5 3 3" xfId="33"/>
    <cellStyle name="Excel Built-in Normal 5 3 4" xfId="40"/>
    <cellStyle name="Excel Built-in Normal 5 4" xfId="39"/>
    <cellStyle name="Heading" xfId="41"/>
    <cellStyle name="Heading1" xfId="42"/>
    <cellStyle name="Result" xfId="43"/>
    <cellStyle name="Result2" xfId="44"/>
    <cellStyle name="TableStyleLight1" xfId="1"/>
    <cellStyle name="TableStyleLight1 2" xfId="26"/>
    <cellStyle name="TableStyleLight1 3" xfId="45"/>
    <cellStyle name="Обычный" xfId="0" builtinId="0"/>
    <cellStyle name="Обычный 2" xfId="2"/>
    <cellStyle name="Обычный 2 2" xfId="22"/>
    <cellStyle name="Обычный 2 3" xfId="31"/>
    <cellStyle name="Обычный 2 4" xfId="46"/>
    <cellStyle name="Обычный 3" xfId="20"/>
    <cellStyle name="Обычный 3 3" xfId="7"/>
    <cellStyle name="Обычный 3 3 2" xfId="16"/>
    <cellStyle name="Обычный 3 3 3" xfId="23"/>
    <cellStyle name="Обычный 3 3 4" xfId="34"/>
    <cellStyle name="Обычный 3 3 5" xfId="47"/>
    <cellStyle name="Обычный 4" xfId="24"/>
    <cellStyle name="Обычный 5" xfId="35"/>
    <cellStyle name="Обычный 6" xfId="5"/>
    <cellStyle name="Обычный 6 2" xfId="12"/>
    <cellStyle name="Обычный 6 3" xfId="14"/>
    <cellStyle name="Обычный 6 4" xfId="15"/>
    <cellStyle name="Обычный 6 5" xfId="28"/>
    <cellStyle name="Обычный 6 6" xfId="48"/>
    <cellStyle name="Пояснение 2" xfId="8"/>
    <cellStyle name="Пояснение 2 2" xfId="29"/>
    <cellStyle name="Пояснение 2 3" xfId="49"/>
    <cellStyle name="Пояснение 3" xfId="11"/>
  </cellStyles>
  <dxfs count="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66"/>
  <sheetViews>
    <sheetView tabSelected="1" view="pageBreakPreview" topLeftCell="A115" zoomScale="60" zoomScaleNormal="70" workbookViewId="0">
      <selection activeCell="AJ175" sqref="AJ175"/>
    </sheetView>
  </sheetViews>
  <sheetFormatPr defaultRowHeight="15"/>
  <cols>
    <col min="1" max="1" width="5" customWidth="1"/>
    <col min="2" max="2" width="47.140625" customWidth="1"/>
    <col min="14" max="14" width="7.42578125" customWidth="1"/>
    <col min="27" max="38" width="7.28515625" customWidth="1"/>
    <col min="39" max="50" width="7.7109375" customWidth="1"/>
  </cols>
  <sheetData>
    <row r="1" spans="1:50" ht="15.75">
      <c r="A1" s="469" t="s">
        <v>0</v>
      </c>
      <c r="B1" s="471" t="s">
        <v>1</v>
      </c>
      <c r="C1" s="464" t="s">
        <v>2</v>
      </c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73" t="s">
        <v>3</v>
      </c>
      <c r="O1" s="464" t="s">
        <v>4</v>
      </c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75" t="s">
        <v>3</v>
      </c>
      <c r="AA1" s="464" t="s">
        <v>5</v>
      </c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5" t="s">
        <v>6</v>
      </c>
      <c r="AM1" s="467" t="s">
        <v>7</v>
      </c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8" t="s">
        <v>6</v>
      </c>
    </row>
    <row r="2" spans="1:50" ht="35.25">
      <c r="A2" s="470"/>
      <c r="B2" s="472"/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474"/>
      <c r="O2" s="1" t="s">
        <v>8</v>
      </c>
      <c r="P2" s="1" t="s">
        <v>9</v>
      </c>
      <c r="Q2" s="1" t="s">
        <v>10</v>
      </c>
      <c r="R2" s="1" t="s">
        <v>11</v>
      </c>
      <c r="S2" s="1" t="s">
        <v>12</v>
      </c>
      <c r="T2" s="1" t="s">
        <v>13</v>
      </c>
      <c r="U2" s="1" t="s">
        <v>14</v>
      </c>
      <c r="V2" s="1" t="s">
        <v>15</v>
      </c>
      <c r="W2" s="1" t="s">
        <v>16</v>
      </c>
      <c r="X2" s="1" t="s">
        <v>17</v>
      </c>
      <c r="Y2" s="1" t="s">
        <v>18</v>
      </c>
      <c r="Z2" s="476"/>
      <c r="AA2" s="1" t="s">
        <v>8</v>
      </c>
      <c r="AB2" s="1" t="s">
        <v>9</v>
      </c>
      <c r="AC2" s="1" t="s">
        <v>10</v>
      </c>
      <c r="AD2" s="1" t="s">
        <v>11</v>
      </c>
      <c r="AE2" s="1" t="s">
        <v>12</v>
      </c>
      <c r="AF2" s="1" t="s">
        <v>13</v>
      </c>
      <c r="AG2" s="1" t="s">
        <v>14</v>
      </c>
      <c r="AH2" s="1" t="s">
        <v>15</v>
      </c>
      <c r="AI2" s="1" t="s">
        <v>16</v>
      </c>
      <c r="AJ2" s="1" t="s">
        <v>17</v>
      </c>
      <c r="AK2" s="1" t="s">
        <v>18</v>
      </c>
      <c r="AL2" s="466"/>
      <c r="AM2" s="2" t="s">
        <v>8</v>
      </c>
      <c r="AN2" s="2" t="s">
        <v>9</v>
      </c>
      <c r="AO2" s="2" t="s">
        <v>10</v>
      </c>
      <c r="AP2" s="2" t="s">
        <v>11</v>
      </c>
      <c r="AQ2" s="2" t="s">
        <v>12</v>
      </c>
      <c r="AR2" s="2" t="s">
        <v>13</v>
      </c>
      <c r="AS2" s="2" t="s">
        <v>14</v>
      </c>
      <c r="AT2" s="2" t="s">
        <v>15</v>
      </c>
      <c r="AU2" s="2" t="s">
        <v>16</v>
      </c>
      <c r="AV2" s="2" t="s">
        <v>17</v>
      </c>
      <c r="AW2" s="2" t="s">
        <v>18</v>
      </c>
      <c r="AX2" s="468"/>
    </row>
    <row r="3" spans="1:50">
      <c r="A3" s="3"/>
      <c r="B3" s="4" t="s">
        <v>19</v>
      </c>
      <c r="C3" s="3">
        <f t="shared" ref="C3:M3" si="0">C4+C8+C23+C29+C62+C64+C70+C74+C78+C84+C87+C91+C107+C116+C120+C127+C129+C133+C141+C148+C150+C159+C163</f>
        <v>7264</v>
      </c>
      <c r="D3" s="3">
        <f t="shared" si="0"/>
        <v>6928</v>
      </c>
      <c r="E3" s="3">
        <f t="shared" si="0"/>
        <v>7082</v>
      </c>
      <c r="F3" s="3">
        <f t="shared" si="0"/>
        <v>6622</v>
      </c>
      <c r="G3" s="3">
        <f t="shared" si="0"/>
        <v>6638</v>
      </c>
      <c r="H3" s="3">
        <f t="shared" si="0"/>
        <v>6429</v>
      </c>
      <c r="I3" s="3">
        <f t="shared" si="0"/>
        <v>6278</v>
      </c>
      <c r="J3" s="3">
        <f t="shared" si="0"/>
        <v>6252</v>
      </c>
      <c r="K3" s="3">
        <f t="shared" si="0"/>
        <v>5825</v>
      </c>
      <c r="L3" s="3">
        <f t="shared" si="0"/>
        <v>2178</v>
      </c>
      <c r="M3" s="3">
        <f t="shared" si="0"/>
        <v>2248</v>
      </c>
      <c r="N3" s="5">
        <f>SUM(C3:M3)</f>
        <v>63744</v>
      </c>
      <c r="O3" s="3">
        <f t="shared" ref="O3:Y3" si="1">O4+O8+O23+O29+O62+O64+O70+O74+O78+O84+O87+O91+O107+O116+O120+O127+O129+O133+O141+O148+O150+O159+O163</f>
        <v>61417.131000000001</v>
      </c>
      <c r="P3" s="3">
        <f t="shared" si="1"/>
        <v>60701.214999999997</v>
      </c>
      <c r="Q3" s="3">
        <f t="shared" si="1"/>
        <v>61426.471799999999</v>
      </c>
      <c r="R3" s="3">
        <f t="shared" si="1"/>
        <v>63633.4</v>
      </c>
      <c r="S3" s="3">
        <f t="shared" si="1"/>
        <v>75945.423999999999</v>
      </c>
      <c r="T3" s="3">
        <f t="shared" si="1"/>
        <v>82596.947400000005</v>
      </c>
      <c r="U3" s="3">
        <f t="shared" si="1"/>
        <v>97904.828800000003</v>
      </c>
      <c r="V3" s="3">
        <f t="shared" si="1"/>
        <v>103036.739</v>
      </c>
      <c r="W3" s="3">
        <f t="shared" si="1"/>
        <v>87819.027999999991</v>
      </c>
      <c r="X3" s="3">
        <f t="shared" si="1"/>
        <v>31696.1459</v>
      </c>
      <c r="Y3" s="3">
        <f t="shared" si="1"/>
        <v>31593.3174</v>
      </c>
      <c r="Z3" s="5">
        <f>SUM(O3:Y3)</f>
        <v>757770.6483</v>
      </c>
      <c r="AA3" s="3">
        <f t="shared" ref="AA3:AK3" si="2">AVERAGE(AA4,AA8,AA23,AA29,AA62,AA64,AA70,AA74,AA78,AA84,AA87,AA91,AA107,AA116,AA120,AA127,AA129,AA133,AA141,AA148,AA150,AA159,AA163)</f>
        <v>9.66832298136646</v>
      </c>
      <c r="AB3" s="3">
        <f t="shared" si="2"/>
        <v>10.107353878006052</v>
      </c>
      <c r="AC3" s="3">
        <f t="shared" si="2"/>
        <v>10.051811594202899</v>
      </c>
      <c r="AD3" s="3">
        <f t="shared" si="2"/>
        <v>10.890320910973086</v>
      </c>
      <c r="AE3" s="3">
        <f t="shared" si="2"/>
        <v>13.898437186936485</v>
      </c>
      <c r="AF3" s="3">
        <f t="shared" si="2"/>
        <v>15.075018366392841</v>
      </c>
      <c r="AG3" s="3">
        <f t="shared" si="2"/>
        <v>17.614596273291927</v>
      </c>
      <c r="AH3" s="3">
        <f t="shared" si="2"/>
        <v>18.561775362318837</v>
      </c>
      <c r="AI3" s="3">
        <f t="shared" si="2"/>
        <v>16.804632505175981</v>
      </c>
      <c r="AJ3" s="3">
        <f t="shared" si="2"/>
        <v>16.136628114514171</v>
      </c>
      <c r="AK3" s="3">
        <f t="shared" si="2"/>
        <v>15.647032436162872</v>
      </c>
      <c r="AL3" s="6">
        <f>AVERAGE(AA3:AK3)</f>
        <v>14.041448146303782</v>
      </c>
      <c r="AM3" s="6">
        <f t="shared" ref="AM3:AW3" si="3">AVERAGE(AM4,AM8,AM23,AM29,AM62,AM64,AM70,AM74,AM78,AM84,AM87,AM91,AM107,AM116,AM120,AM127,AM129,AM133,AM141,AM148,AM150,AM159,AM163)</f>
        <v>92.142942890483639</v>
      </c>
      <c r="AN3" s="6">
        <f t="shared" si="3"/>
        <v>91.602007200997647</v>
      </c>
      <c r="AO3" s="6">
        <f t="shared" si="3"/>
        <v>91.626671260876833</v>
      </c>
      <c r="AP3" s="6">
        <f t="shared" si="3"/>
        <v>91.825126950655246</v>
      </c>
      <c r="AQ3" s="6">
        <f t="shared" si="3"/>
        <v>90.589199589133756</v>
      </c>
      <c r="AR3" s="6">
        <f t="shared" si="3"/>
        <v>90.882596805670332</v>
      </c>
      <c r="AS3" s="6">
        <f t="shared" si="3"/>
        <v>91.556514338605865</v>
      </c>
      <c r="AT3" s="6">
        <f t="shared" si="3"/>
        <v>91.486417980511305</v>
      </c>
      <c r="AU3" s="6">
        <f t="shared" si="3"/>
        <v>93.155992595961067</v>
      </c>
      <c r="AV3" s="6">
        <f t="shared" si="3"/>
        <v>94.269426316625257</v>
      </c>
      <c r="AW3" s="6">
        <f t="shared" si="3"/>
        <v>94.662945464372726</v>
      </c>
      <c r="AX3" s="191">
        <f t="shared" ref="AX3:AX66" si="4">AVERAGE(AM3:AW3)</f>
        <v>92.163621944899432</v>
      </c>
    </row>
    <row r="4" spans="1:50">
      <c r="A4" s="7"/>
      <c r="B4" s="8" t="s">
        <v>20</v>
      </c>
      <c r="C4" s="5">
        <f>SUM(C5:C7)</f>
        <v>48</v>
      </c>
      <c r="D4" s="5">
        <f t="shared" ref="D4:M4" si="5">SUM(D5:D7)</f>
        <v>31</v>
      </c>
      <c r="E4" s="5">
        <f t="shared" si="5"/>
        <v>46</v>
      </c>
      <c r="F4" s="5">
        <f t="shared" si="5"/>
        <v>45</v>
      </c>
      <c r="G4" s="5">
        <f t="shared" si="5"/>
        <v>40</v>
      </c>
      <c r="H4" s="5">
        <f t="shared" si="5"/>
        <v>41</v>
      </c>
      <c r="I4" s="5">
        <f t="shared" si="5"/>
        <v>40</v>
      </c>
      <c r="J4" s="5">
        <f t="shared" si="5"/>
        <v>54</v>
      </c>
      <c r="K4" s="5">
        <f t="shared" si="5"/>
        <v>34</v>
      </c>
      <c r="L4" s="5">
        <f t="shared" si="5"/>
        <v>22</v>
      </c>
      <c r="M4" s="5">
        <f t="shared" si="5"/>
        <v>11</v>
      </c>
      <c r="N4" s="5">
        <f t="shared" ref="N4:N67" si="6">SUM(C4:M4)</f>
        <v>412</v>
      </c>
      <c r="O4" s="5">
        <f>SUM(O5:O7)</f>
        <v>431</v>
      </c>
      <c r="P4" s="5">
        <f t="shared" ref="P4:Y4" si="7">SUM(P5:P7)</f>
        <v>289</v>
      </c>
      <c r="Q4" s="5">
        <f t="shared" si="7"/>
        <v>426</v>
      </c>
      <c r="R4" s="5">
        <f t="shared" si="7"/>
        <v>432</v>
      </c>
      <c r="S4" s="5">
        <f t="shared" si="7"/>
        <v>512</v>
      </c>
      <c r="T4" s="5">
        <f t="shared" si="7"/>
        <v>574</v>
      </c>
      <c r="U4" s="5">
        <f t="shared" si="7"/>
        <v>672</v>
      </c>
      <c r="V4" s="5">
        <f t="shared" si="7"/>
        <v>911</v>
      </c>
      <c r="W4" s="5">
        <f t="shared" si="7"/>
        <v>560</v>
      </c>
      <c r="X4" s="5">
        <f t="shared" si="7"/>
        <v>351</v>
      </c>
      <c r="Y4" s="5">
        <f t="shared" si="7"/>
        <v>188</v>
      </c>
      <c r="Z4" s="5">
        <f t="shared" ref="Z4:Z67" si="8">SUM(O4:Y4)</f>
        <v>5346</v>
      </c>
      <c r="AA4" s="5">
        <f>AVERAGE(AA5:AA7)</f>
        <v>10</v>
      </c>
      <c r="AB4" s="5">
        <f t="shared" ref="AB4:AK4" si="9">AVERAGE(AB5:AB7)</f>
        <v>10.333333333333334</v>
      </c>
      <c r="AC4" s="5">
        <f t="shared" si="9"/>
        <v>10.333333333333334</v>
      </c>
      <c r="AD4" s="5">
        <f t="shared" si="9"/>
        <v>10.666666666666666</v>
      </c>
      <c r="AE4" s="5">
        <f t="shared" si="9"/>
        <v>14</v>
      </c>
      <c r="AF4" s="5">
        <f t="shared" si="9"/>
        <v>14.666666666666666</v>
      </c>
      <c r="AG4" s="5">
        <f t="shared" si="9"/>
        <v>17</v>
      </c>
      <c r="AH4" s="5">
        <f t="shared" si="9"/>
        <v>18.333333333333332</v>
      </c>
      <c r="AI4" s="5">
        <f t="shared" si="9"/>
        <v>17</v>
      </c>
      <c r="AJ4" s="5">
        <f t="shared" si="9"/>
        <v>18.5</v>
      </c>
      <c r="AK4" s="5">
        <f t="shared" si="9"/>
        <v>18.5</v>
      </c>
      <c r="AL4" s="9">
        <f>AVERAGE(AA4:AK4)</f>
        <v>14.484848484848483</v>
      </c>
      <c r="AM4" s="9">
        <f>AVERAGE(AM5:AM7)</f>
        <v>93.333333333333329</v>
      </c>
      <c r="AN4" s="9">
        <f t="shared" ref="AN4:AW4" si="10">AVERAGE(AN5:AN7)</f>
        <v>93.939393939393938</v>
      </c>
      <c r="AO4" s="9">
        <f t="shared" si="10"/>
        <v>93.939393939393938</v>
      </c>
      <c r="AP4" s="9">
        <f t="shared" si="10"/>
        <v>92.708333333333329</v>
      </c>
      <c r="AQ4" s="9">
        <f t="shared" si="10"/>
        <v>95.238095238095241</v>
      </c>
      <c r="AR4" s="9">
        <f t="shared" si="10"/>
        <v>95.833333333333329</v>
      </c>
      <c r="AS4" s="9">
        <f t="shared" si="10"/>
        <v>96.491228070175438</v>
      </c>
      <c r="AT4" s="9">
        <f t="shared" si="10"/>
        <v>94.13978494623656</v>
      </c>
      <c r="AU4" s="9">
        <f t="shared" si="10"/>
        <v>96.078431372549019</v>
      </c>
      <c r="AV4" s="9">
        <f t="shared" si="10"/>
        <v>91.44736842105263</v>
      </c>
      <c r="AW4" s="9">
        <f t="shared" si="10"/>
        <v>94.73684210526315</v>
      </c>
      <c r="AX4" s="191">
        <f t="shared" si="4"/>
        <v>94.353230730196358</v>
      </c>
    </row>
    <row r="5" spans="1:50">
      <c r="A5" s="48">
        <v>1</v>
      </c>
      <c r="B5" s="49" t="s">
        <v>21</v>
      </c>
      <c r="C5" s="50">
        <v>21</v>
      </c>
      <c r="D5" s="50">
        <v>19</v>
      </c>
      <c r="E5" s="50">
        <v>27</v>
      </c>
      <c r="F5" s="50">
        <v>24</v>
      </c>
      <c r="G5" s="50">
        <v>24</v>
      </c>
      <c r="H5" s="50">
        <v>18</v>
      </c>
      <c r="I5" s="50">
        <v>22</v>
      </c>
      <c r="J5" s="50">
        <v>31</v>
      </c>
      <c r="K5" s="50">
        <v>14</v>
      </c>
      <c r="L5" s="50">
        <v>20</v>
      </c>
      <c r="M5" s="50">
        <v>10</v>
      </c>
      <c r="N5" s="5">
        <f t="shared" si="6"/>
        <v>230</v>
      </c>
      <c r="O5" s="50">
        <v>168</v>
      </c>
      <c r="P5" s="50">
        <v>171</v>
      </c>
      <c r="Q5" s="50">
        <v>243</v>
      </c>
      <c r="R5" s="50">
        <v>225</v>
      </c>
      <c r="S5" s="50">
        <v>288</v>
      </c>
      <c r="T5" s="50">
        <v>252</v>
      </c>
      <c r="U5" s="50">
        <v>374</v>
      </c>
      <c r="V5" s="50">
        <v>511</v>
      </c>
      <c r="W5" s="50">
        <v>210</v>
      </c>
      <c r="X5" s="50">
        <v>315</v>
      </c>
      <c r="Y5" s="50">
        <v>170</v>
      </c>
      <c r="Z5" s="5">
        <f t="shared" si="8"/>
        <v>2927</v>
      </c>
      <c r="AA5" s="50">
        <v>10</v>
      </c>
      <c r="AB5" s="50">
        <v>11</v>
      </c>
      <c r="AC5" s="50">
        <v>11</v>
      </c>
      <c r="AD5" s="50">
        <v>12</v>
      </c>
      <c r="AE5" s="50">
        <v>14</v>
      </c>
      <c r="AF5" s="50">
        <v>16</v>
      </c>
      <c r="AG5" s="50">
        <v>19</v>
      </c>
      <c r="AH5" s="50">
        <v>20</v>
      </c>
      <c r="AI5" s="50">
        <v>17</v>
      </c>
      <c r="AJ5" s="50">
        <v>19</v>
      </c>
      <c r="AK5" s="50">
        <v>19</v>
      </c>
      <c r="AL5" s="9">
        <f t="shared" ref="AL5:AL66" si="11">AVERAGE(AA5:AK5)</f>
        <v>15.272727272727273</v>
      </c>
      <c r="AM5" s="51">
        <f t="shared" ref="AM5:AM7" si="12">IF(C5=0,0,O5/(C5*AA5)*100)</f>
        <v>80</v>
      </c>
      <c r="AN5" s="51">
        <f t="shared" ref="AN5:AN7" si="13">IF(D5=0,0,P5/(D5*AB5)*100)</f>
        <v>81.818181818181827</v>
      </c>
      <c r="AO5" s="51">
        <f t="shared" ref="AO5:AO7" si="14">IF(E5=0,0,Q5/(E5*AC5)*100)</f>
        <v>81.818181818181827</v>
      </c>
      <c r="AP5" s="51">
        <f t="shared" ref="AP5:AP7" si="15">IF(F5=0,0,R5/(F5*AD5)*100)</f>
        <v>78.125</v>
      </c>
      <c r="AQ5" s="51">
        <f t="shared" ref="AQ5:AQ7" si="16">IF(G5=0,0,S5/(G5*AE5)*100)</f>
        <v>85.714285714285708</v>
      </c>
      <c r="AR5" s="51">
        <f t="shared" ref="AR5:AR7" si="17">IF(H5=0,0,T5/(H5*AF5)*100)</f>
        <v>87.5</v>
      </c>
      <c r="AS5" s="51">
        <f t="shared" ref="AS5:AS7" si="18">IF(I5=0,0,U5/(I5*AG5)*100)</f>
        <v>89.473684210526315</v>
      </c>
      <c r="AT5" s="51">
        <f t="shared" ref="AT5:AT7" si="19">IF(J5=0,0,V5/(J5*AH5)*100)</f>
        <v>82.41935483870968</v>
      </c>
      <c r="AU5" s="51">
        <f t="shared" ref="AU5:AU7" si="20">IF(K5=0,0,W5/(K5*AI5)*100)</f>
        <v>88.235294117647058</v>
      </c>
      <c r="AV5" s="51">
        <f t="shared" ref="AV5:AV6" si="21">IF(L5=0,0,X5/(L5*AJ5)*100)</f>
        <v>82.89473684210526</v>
      </c>
      <c r="AW5" s="51">
        <f t="shared" ref="AW5:AW6" si="22">IF(M5=0,0,Y5/(M5*AK5)*100)</f>
        <v>89.473684210526315</v>
      </c>
      <c r="AX5" s="191">
        <f t="shared" si="4"/>
        <v>84.315673051833087</v>
      </c>
    </row>
    <row r="6" spans="1:50">
      <c r="A6" s="48">
        <v>2</v>
      </c>
      <c r="B6" s="52" t="s">
        <v>22</v>
      </c>
      <c r="C6" s="50">
        <v>17</v>
      </c>
      <c r="D6" s="50">
        <v>7</v>
      </c>
      <c r="E6" s="50">
        <v>13</v>
      </c>
      <c r="F6" s="50">
        <v>12</v>
      </c>
      <c r="G6" s="50">
        <v>12</v>
      </c>
      <c r="H6" s="50">
        <v>14</v>
      </c>
      <c r="I6" s="50">
        <v>14</v>
      </c>
      <c r="J6" s="50">
        <v>14</v>
      </c>
      <c r="K6" s="50">
        <v>15</v>
      </c>
      <c r="L6" s="50">
        <v>2</v>
      </c>
      <c r="M6" s="50">
        <v>1</v>
      </c>
      <c r="N6" s="5">
        <f t="shared" si="6"/>
        <v>121</v>
      </c>
      <c r="O6" s="50">
        <v>153</v>
      </c>
      <c r="P6" s="50">
        <v>63</v>
      </c>
      <c r="Q6" s="50">
        <v>117</v>
      </c>
      <c r="R6" s="50">
        <v>108</v>
      </c>
      <c r="S6" s="50">
        <v>168</v>
      </c>
      <c r="T6" s="50">
        <v>196</v>
      </c>
      <c r="U6" s="50">
        <v>238</v>
      </c>
      <c r="V6" s="50">
        <v>238</v>
      </c>
      <c r="W6" s="50">
        <v>270</v>
      </c>
      <c r="X6" s="50">
        <v>36</v>
      </c>
      <c r="Y6" s="50">
        <v>18</v>
      </c>
      <c r="Z6" s="5">
        <f t="shared" si="8"/>
        <v>1605</v>
      </c>
      <c r="AA6" s="50">
        <v>9</v>
      </c>
      <c r="AB6" s="50">
        <v>9</v>
      </c>
      <c r="AC6" s="50">
        <v>9</v>
      </c>
      <c r="AD6" s="50">
        <v>9</v>
      </c>
      <c r="AE6" s="50">
        <v>14</v>
      </c>
      <c r="AF6" s="50">
        <v>14</v>
      </c>
      <c r="AG6" s="50">
        <v>17</v>
      </c>
      <c r="AH6" s="50">
        <v>17</v>
      </c>
      <c r="AI6" s="50">
        <v>18</v>
      </c>
      <c r="AJ6" s="50">
        <v>18</v>
      </c>
      <c r="AK6" s="50">
        <v>18</v>
      </c>
      <c r="AL6" s="9">
        <f t="shared" si="11"/>
        <v>13.818181818181818</v>
      </c>
      <c r="AM6" s="51">
        <f t="shared" si="12"/>
        <v>100</v>
      </c>
      <c r="AN6" s="51">
        <f t="shared" si="13"/>
        <v>100</v>
      </c>
      <c r="AO6" s="51">
        <f t="shared" si="14"/>
        <v>100</v>
      </c>
      <c r="AP6" s="51">
        <f t="shared" si="15"/>
        <v>100</v>
      </c>
      <c r="AQ6" s="51">
        <f t="shared" si="16"/>
        <v>100</v>
      </c>
      <c r="AR6" s="51">
        <f t="shared" si="17"/>
        <v>100</v>
      </c>
      <c r="AS6" s="51">
        <f t="shared" si="18"/>
        <v>100</v>
      </c>
      <c r="AT6" s="51">
        <f t="shared" si="19"/>
        <v>100</v>
      </c>
      <c r="AU6" s="51">
        <f t="shared" si="20"/>
        <v>100</v>
      </c>
      <c r="AV6" s="51">
        <f t="shared" si="21"/>
        <v>100</v>
      </c>
      <c r="AW6" s="51">
        <f t="shared" si="22"/>
        <v>100</v>
      </c>
      <c r="AX6" s="191">
        <f t="shared" si="4"/>
        <v>100</v>
      </c>
    </row>
    <row r="7" spans="1:50">
      <c r="A7" s="48">
        <v>3</v>
      </c>
      <c r="B7" s="49" t="s">
        <v>23</v>
      </c>
      <c r="C7" s="50">
        <v>10</v>
      </c>
      <c r="D7" s="50">
        <v>5</v>
      </c>
      <c r="E7" s="50">
        <v>6</v>
      </c>
      <c r="F7" s="50">
        <v>9</v>
      </c>
      <c r="G7" s="50">
        <v>4</v>
      </c>
      <c r="H7" s="50">
        <v>9</v>
      </c>
      <c r="I7" s="50">
        <v>4</v>
      </c>
      <c r="J7" s="50">
        <v>9</v>
      </c>
      <c r="K7" s="50">
        <v>5</v>
      </c>
      <c r="L7" s="50">
        <v>0</v>
      </c>
      <c r="M7" s="50">
        <v>0</v>
      </c>
      <c r="N7" s="5">
        <f t="shared" si="6"/>
        <v>61</v>
      </c>
      <c r="O7" s="50">
        <v>110</v>
      </c>
      <c r="P7" s="50">
        <v>55</v>
      </c>
      <c r="Q7" s="50">
        <v>66</v>
      </c>
      <c r="R7" s="50">
        <v>99</v>
      </c>
      <c r="S7" s="50">
        <v>56</v>
      </c>
      <c r="T7" s="50">
        <v>126</v>
      </c>
      <c r="U7" s="50">
        <v>60</v>
      </c>
      <c r="V7" s="50">
        <v>162</v>
      </c>
      <c r="W7" s="50">
        <v>80</v>
      </c>
      <c r="X7" s="50">
        <v>0</v>
      </c>
      <c r="Y7" s="50">
        <v>0</v>
      </c>
      <c r="Z7" s="5">
        <f t="shared" si="8"/>
        <v>814</v>
      </c>
      <c r="AA7" s="50">
        <v>11</v>
      </c>
      <c r="AB7" s="50">
        <v>11</v>
      </c>
      <c r="AC7" s="50">
        <v>11</v>
      </c>
      <c r="AD7" s="50">
        <v>11</v>
      </c>
      <c r="AE7" s="50">
        <v>14</v>
      </c>
      <c r="AF7" s="50">
        <v>14</v>
      </c>
      <c r="AG7" s="50">
        <v>15</v>
      </c>
      <c r="AH7" s="50">
        <v>18</v>
      </c>
      <c r="AI7" s="50">
        <v>16</v>
      </c>
      <c r="AJ7" s="50"/>
      <c r="AK7" s="50"/>
      <c r="AL7" s="9">
        <f t="shared" si="11"/>
        <v>13.444444444444445</v>
      </c>
      <c r="AM7" s="51">
        <f t="shared" si="12"/>
        <v>100</v>
      </c>
      <c r="AN7" s="51">
        <f t="shared" si="13"/>
        <v>100</v>
      </c>
      <c r="AO7" s="51">
        <f t="shared" si="14"/>
        <v>100</v>
      </c>
      <c r="AP7" s="51">
        <f t="shared" si="15"/>
        <v>100</v>
      </c>
      <c r="AQ7" s="51">
        <f t="shared" si="16"/>
        <v>100</v>
      </c>
      <c r="AR7" s="51">
        <f t="shared" si="17"/>
        <v>100</v>
      </c>
      <c r="AS7" s="51">
        <f t="shared" si="18"/>
        <v>100</v>
      </c>
      <c r="AT7" s="51">
        <f t="shared" si="19"/>
        <v>100</v>
      </c>
      <c r="AU7" s="51">
        <f t="shared" si="20"/>
        <v>100</v>
      </c>
      <c r="AV7" s="51"/>
      <c r="AW7" s="51"/>
      <c r="AX7" s="191">
        <f t="shared" si="4"/>
        <v>100</v>
      </c>
    </row>
    <row r="8" spans="1:50">
      <c r="A8" s="7"/>
      <c r="B8" s="5" t="s">
        <v>24</v>
      </c>
      <c r="C8" s="5">
        <f>SUM(C9:C22)</f>
        <v>742</v>
      </c>
      <c r="D8" s="5">
        <f t="shared" ref="D8:M8" si="23">SUM(D9:D22)</f>
        <v>726</v>
      </c>
      <c r="E8" s="5">
        <f t="shared" si="23"/>
        <v>801</v>
      </c>
      <c r="F8" s="5">
        <f t="shared" si="23"/>
        <v>766</v>
      </c>
      <c r="G8" s="5">
        <f t="shared" si="23"/>
        <v>735</v>
      </c>
      <c r="H8" s="5">
        <f t="shared" si="23"/>
        <v>754</v>
      </c>
      <c r="I8" s="5">
        <f t="shared" si="23"/>
        <v>703</v>
      </c>
      <c r="J8" s="5">
        <f t="shared" si="23"/>
        <v>713</v>
      </c>
      <c r="K8" s="5">
        <f t="shared" si="23"/>
        <v>615</v>
      </c>
      <c r="L8" s="5">
        <f t="shared" si="23"/>
        <v>256</v>
      </c>
      <c r="M8" s="5">
        <f t="shared" si="23"/>
        <v>240</v>
      </c>
      <c r="N8" s="5">
        <f t="shared" si="6"/>
        <v>7051</v>
      </c>
      <c r="O8" s="5">
        <f>SUM(O9:O22)</f>
        <v>6450</v>
      </c>
      <c r="P8" s="5">
        <f t="shared" ref="P8:Y8" si="24">SUM(P9:P22)</f>
        <v>6417</v>
      </c>
      <c r="Q8" s="5">
        <f t="shared" si="24"/>
        <v>6756</v>
      </c>
      <c r="R8" s="5">
        <f t="shared" si="24"/>
        <v>7229</v>
      </c>
      <c r="S8" s="5">
        <f t="shared" si="24"/>
        <v>8217</v>
      </c>
      <c r="T8" s="5">
        <f t="shared" si="24"/>
        <v>9513</v>
      </c>
      <c r="U8" s="5">
        <f t="shared" si="24"/>
        <v>10872</v>
      </c>
      <c r="V8" s="5">
        <f t="shared" si="24"/>
        <v>11370</v>
      </c>
      <c r="W8" s="5">
        <f t="shared" si="24"/>
        <v>8949</v>
      </c>
      <c r="X8" s="5">
        <f t="shared" si="24"/>
        <v>3610</v>
      </c>
      <c r="Y8" s="5">
        <f t="shared" si="24"/>
        <v>3469</v>
      </c>
      <c r="Z8" s="5">
        <f t="shared" si="8"/>
        <v>82852</v>
      </c>
      <c r="AA8" s="5">
        <f>AVERAGE(AA9:AA22)</f>
        <v>9.0714285714285712</v>
      </c>
      <c r="AB8" s="5">
        <f t="shared" ref="AB8:AK8" si="25">AVERAGE(AB9:AB22)</f>
        <v>9.384615384615385</v>
      </c>
      <c r="AC8" s="5">
        <f t="shared" si="25"/>
        <v>9.3571428571428577</v>
      </c>
      <c r="AD8" s="5">
        <f t="shared" si="25"/>
        <v>10.142857142857142</v>
      </c>
      <c r="AE8" s="5">
        <f t="shared" si="25"/>
        <v>12.571428571428571</v>
      </c>
      <c r="AF8" s="5">
        <f t="shared" si="25"/>
        <v>14.071428571428571</v>
      </c>
      <c r="AG8" s="5">
        <f t="shared" si="25"/>
        <v>16.857142857142858</v>
      </c>
      <c r="AH8" s="5">
        <f t="shared" si="25"/>
        <v>17.642857142857142</v>
      </c>
      <c r="AI8" s="5">
        <f t="shared" si="25"/>
        <v>15.857142857142858</v>
      </c>
      <c r="AJ8" s="5">
        <f t="shared" si="25"/>
        <v>15.214285714285714</v>
      </c>
      <c r="AK8" s="5">
        <f t="shared" si="25"/>
        <v>15.5</v>
      </c>
      <c r="AL8" s="9">
        <f t="shared" si="11"/>
        <v>13.242757242757243</v>
      </c>
      <c r="AM8" s="9">
        <f t="shared" ref="AM8:AW25" si="26">IF(C8=0,0,O8/(C8*AA8)*100)</f>
        <v>95.825285990194615</v>
      </c>
      <c r="AN8" s="9">
        <f t="shared" si="26"/>
        <v>94.18439235875897</v>
      </c>
      <c r="AO8" s="9">
        <f t="shared" si="26"/>
        <v>90.139234354004046</v>
      </c>
      <c r="AP8" s="9">
        <f t="shared" si="26"/>
        <v>93.044165777957573</v>
      </c>
      <c r="AQ8" s="9">
        <f t="shared" si="26"/>
        <v>88.928571428571416</v>
      </c>
      <c r="AR8" s="9">
        <f t="shared" si="26"/>
        <v>89.661904697787762</v>
      </c>
      <c r="AS8" s="9">
        <f t="shared" si="26"/>
        <v>91.742411456952041</v>
      </c>
      <c r="AT8" s="9">
        <f t="shared" si="26"/>
        <v>90.386176899796141</v>
      </c>
      <c r="AU8" s="9">
        <f t="shared" si="26"/>
        <v>91.764447374203471</v>
      </c>
      <c r="AV8" s="9">
        <f t="shared" si="26"/>
        <v>92.686326291079808</v>
      </c>
      <c r="AW8" s="9">
        <f t="shared" si="26"/>
        <v>93.252688172043008</v>
      </c>
      <c r="AX8" s="191">
        <f t="shared" si="4"/>
        <v>91.965054981940796</v>
      </c>
    </row>
    <row r="9" spans="1:50">
      <c r="A9" s="163">
        <v>4</v>
      </c>
      <c r="B9" s="164" t="s">
        <v>25</v>
      </c>
      <c r="C9" s="162">
        <v>56</v>
      </c>
      <c r="D9" s="162">
        <v>58</v>
      </c>
      <c r="E9" s="162">
        <v>74</v>
      </c>
      <c r="F9" s="162">
        <v>75</v>
      </c>
      <c r="G9" s="162">
        <v>83</v>
      </c>
      <c r="H9" s="162">
        <v>70</v>
      </c>
      <c r="I9" s="162">
        <v>59</v>
      </c>
      <c r="J9" s="162">
        <v>53</v>
      </c>
      <c r="K9" s="162">
        <v>70</v>
      </c>
      <c r="L9" s="162">
        <v>28</v>
      </c>
      <c r="M9" s="162">
        <v>28</v>
      </c>
      <c r="N9" s="5">
        <f t="shared" si="6"/>
        <v>654</v>
      </c>
      <c r="O9" s="162">
        <v>504</v>
      </c>
      <c r="P9" s="162">
        <v>493</v>
      </c>
      <c r="Q9" s="162">
        <v>621</v>
      </c>
      <c r="R9" s="162">
        <v>705</v>
      </c>
      <c r="S9" s="162">
        <v>913</v>
      </c>
      <c r="T9" s="162">
        <v>911</v>
      </c>
      <c r="U9" s="162">
        <v>885</v>
      </c>
      <c r="V9" s="162">
        <v>750</v>
      </c>
      <c r="W9" s="162">
        <v>1050</v>
      </c>
      <c r="X9" s="162">
        <v>420</v>
      </c>
      <c r="Y9" s="162">
        <v>408</v>
      </c>
      <c r="Z9" s="5">
        <f t="shared" si="8"/>
        <v>7660</v>
      </c>
      <c r="AA9" s="162">
        <v>9</v>
      </c>
      <c r="AB9" s="162">
        <v>9</v>
      </c>
      <c r="AC9" s="162">
        <v>9</v>
      </c>
      <c r="AD9" s="162">
        <v>10</v>
      </c>
      <c r="AE9" s="162">
        <v>12</v>
      </c>
      <c r="AF9" s="162">
        <v>14</v>
      </c>
      <c r="AG9" s="162">
        <v>16</v>
      </c>
      <c r="AH9" s="162">
        <v>16</v>
      </c>
      <c r="AI9" s="162">
        <v>15</v>
      </c>
      <c r="AJ9" s="162">
        <v>15</v>
      </c>
      <c r="AK9" s="162">
        <v>15</v>
      </c>
      <c r="AL9" s="9">
        <f t="shared" si="11"/>
        <v>12.727272727272727</v>
      </c>
      <c r="AM9" s="170">
        <f t="shared" si="26"/>
        <v>100</v>
      </c>
      <c r="AN9" s="170">
        <f t="shared" ref="AN9:AN22" si="27">IF(D9=0,0,P9/(D9*AB9)*100)</f>
        <v>94.444444444444443</v>
      </c>
      <c r="AO9" s="170">
        <f t="shared" ref="AO9:AO22" si="28">IF(E9=0,0,Q9/(E9*AC9)*100)</f>
        <v>93.243243243243242</v>
      </c>
      <c r="AP9" s="170">
        <f t="shared" ref="AP9:AP22" si="29">IF(F9=0,0,R9/(F9*AD9)*100)</f>
        <v>94</v>
      </c>
      <c r="AQ9" s="170">
        <f t="shared" ref="AQ9:AQ22" si="30">IF(G9=0,0,S9/(G9*AE9)*100)</f>
        <v>91.666666666666657</v>
      </c>
      <c r="AR9" s="170">
        <f t="shared" ref="AR9:AR22" si="31">IF(H9=0,0,T9/(H9*AF9)*100)</f>
        <v>92.959183673469397</v>
      </c>
      <c r="AS9" s="170">
        <f t="shared" ref="AS9:AS22" si="32">IF(I9=0,0,U9/(I9*AG9)*100)</f>
        <v>93.75</v>
      </c>
      <c r="AT9" s="170">
        <f t="shared" ref="AT9:AT22" si="33">IF(J9=0,0,V9/(J9*AH9)*100)</f>
        <v>88.443396226415089</v>
      </c>
      <c r="AU9" s="170">
        <f t="shared" ref="AU9:AU22" si="34">IF(K9=0,0,W9/(K9*AI9)*100)</f>
        <v>100</v>
      </c>
      <c r="AV9" s="170">
        <f t="shared" ref="AV9:AV22" si="35">IF(L9=0,0,X9/(L9*AJ9)*100)</f>
        <v>100</v>
      </c>
      <c r="AW9" s="170">
        <f t="shared" ref="AW9:AW21" si="36">IF(M9=0,0,Y9/(M9*AK9)*100)</f>
        <v>97.142857142857139</v>
      </c>
      <c r="AX9" s="191">
        <f t="shared" si="4"/>
        <v>95.059071945190539</v>
      </c>
    </row>
    <row r="10" spans="1:50">
      <c r="A10" s="163">
        <v>5</v>
      </c>
      <c r="B10" s="164" t="s">
        <v>26</v>
      </c>
      <c r="C10" s="162">
        <v>70</v>
      </c>
      <c r="D10" s="162">
        <v>75</v>
      </c>
      <c r="E10" s="162">
        <v>98</v>
      </c>
      <c r="F10" s="162">
        <v>81</v>
      </c>
      <c r="G10" s="162">
        <v>72</v>
      </c>
      <c r="H10" s="162">
        <v>75</v>
      </c>
      <c r="I10" s="162">
        <v>74</v>
      </c>
      <c r="J10" s="162">
        <v>72</v>
      </c>
      <c r="K10" s="162">
        <v>77</v>
      </c>
      <c r="L10" s="162">
        <v>21</v>
      </c>
      <c r="M10" s="162">
        <v>14</v>
      </c>
      <c r="N10" s="5">
        <f t="shared" si="6"/>
        <v>729</v>
      </c>
      <c r="O10" s="162">
        <v>690</v>
      </c>
      <c r="P10" s="162">
        <v>776</v>
      </c>
      <c r="Q10" s="162">
        <v>700</v>
      </c>
      <c r="R10" s="162">
        <v>890</v>
      </c>
      <c r="S10" s="162">
        <v>772</v>
      </c>
      <c r="T10" s="162">
        <v>827</v>
      </c>
      <c r="U10" s="162">
        <v>962</v>
      </c>
      <c r="V10" s="162">
        <v>1042</v>
      </c>
      <c r="W10" s="162">
        <v>865</v>
      </c>
      <c r="X10" s="162">
        <v>276</v>
      </c>
      <c r="Y10" s="162">
        <v>197</v>
      </c>
      <c r="Z10" s="5">
        <f t="shared" si="8"/>
        <v>7997</v>
      </c>
      <c r="AA10" s="162">
        <v>10</v>
      </c>
      <c r="AB10" s="162">
        <v>11</v>
      </c>
      <c r="AC10" s="162">
        <v>11</v>
      </c>
      <c r="AD10" s="162">
        <v>12</v>
      </c>
      <c r="AE10" s="162">
        <v>12</v>
      </c>
      <c r="AF10" s="162">
        <v>13</v>
      </c>
      <c r="AG10" s="162">
        <v>16</v>
      </c>
      <c r="AH10" s="162">
        <v>19</v>
      </c>
      <c r="AI10" s="162">
        <v>16</v>
      </c>
      <c r="AJ10" s="162">
        <v>16</v>
      </c>
      <c r="AK10" s="162">
        <v>17</v>
      </c>
      <c r="AL10" s="9">
        <f t="shared" si="11"/>
        <v>13.909090909090908</v>
      </c>
      <c r="AM10" s="170">
        <f t="shared" si="26"/>
        <v>98.571428571428584</v>
      </c>
      <c r="AN10" s="170">
        <f t="shared" si="27"/>
        <v>94.060606060606062</v>
      </c>
      <c r="AO10" s="170">
        <f t="shared" si="28"/>
        <v>64.935064935064929</v>
      </c>
      <c r="AP10" s="170">
        <f t="shared" si="29"/>
        <v>91.563786008230451</v>
      </c>
      <c r="AQ10" s="170">
        <f t="shared" si="30"/>
        <v>89.351851851851848</v>
      </c>
      <c r="AR10" s="170">
        <f t="shared" si="31"/>
        <v>84.820512820512818</v>
      </c>
      <c r="AS10" s="170">
        <f t="shared" si="32"/>
        <v>81.25</v>
      </c>
      <c r="AT10" s="170">
        <f t="shared" si="33"/>
        <v>76.169590643274859</v>
      </c>
      <c r="AU10" s="170">
        <f t="shared" si="34"/>
        <v>70.211038961038966</v>
      </c>
      <c r="AV10" s="170">
        <f t="shared" si="35"/>
        <v>82.142857142857139</v>
      </c>
      <c r="AW10" s="170">
        <f t="shared" si="36"/>
        <v>82.773109243697476</v>
      </c>
      <c r="AX10" s="191">
        <f t="shared" si="4"/>
        <v>83.259076930778463</v>
      </c>
    </row>
    <row r="11" spans="1:50">
      <c r="A11" s="163">
        <v>6</v>
      </c>
      <c r="B11" s="164" t="s">
        <v>27</v>
      </c>
      <c r="C11" s="162">
        <v>173</v>
      </c>
      <c r="D11" s="162">
        <v>136</v>
      </c>
      <c r="E11" s="162">
        <v>138</v>
      </c>
      <c r="F11" s="162">
        <v>140</v>
      </c>
      <c r="G11" s="162">
        <v>108</v>
      </c>
      <c r="H11" s="162">
        <v>123</v>
      </c>
      <c r="I11" s="162">
        <v>118</v>
      </c>
      <c r="J11" s="162">
        <v>96</v>
      </c>
      <c r="K11" s="162">
        <v>77</v>
      </c>
      <c r="L11" s="162">
        <v>51</v>
      </c>
      <c r="M11" s="162">
        <v>21</v>
      </c>
      <c r="N11" s="5">
        <f t="shared" si="6"/>
        <v>1181</v>
      </c>
      <c r="O11" s="162">
        <v>1321</v>
      </c>
      <c r="P11" s="162">
        <v>1060</v>
      </c>
      <c r="Q11" s="162">
        <v>1068</v>
      </c>
      <c r="R11" s="162">
        <v>1226</v>
      </c>
      <c r="S11" s="162">
        <v>1043</v>
      </c>
      <c r="T11" s="162">
        <v>1380</v>
      </c>
      <c r="U11" s="162">
        <v>1641</v>
      </c>
      <c r="V11" s="162">
        <v>1403</v>
      </c>
      <c r="W11" s="162">
        <v>966</v>
      </c>
      <c r="X11" s="162">
        <v>625</v>
      </c>
      <c r="Y11" s="162">
        <v>243</v>
      </c>
      <c r="Z11" s="5">
        <f t="shared" si="8"/>
        <v>11976</v>
      </c>
      <c r="AA11" s="162">
        <v>9</v>
      </c>
      <c r="AB11" s="162">
        <v>9</v>
      </c>
      <c r="AC11" s="162">
        <v>9</v>
      </c>
      <c r="AD11" s="162">
        <v>10</v>
      </c>
      <c r="AE11" s="162">
        <v>13</v>
      </c>
      <c r="AF11" s="162">
        <v>15</v>
      </c>
      <c r="AG11" s="162">
        <v>18</v>
      </c>
      <c r="AH11" s="162">
        <v>19</v>
      </c>
      <c r="AI11" s="162">
        <v>15</v>
      </c>
      <c r="AJ11" s="162">
        <v>15</v>
      </c>
      <c r="AK11" s="162">
        <v>14</v>
      </c>
      <c r="AL11" s="9">
        <f t="shared" si="11"/>
        <v>13.272727272727273</v>
      </c>
      <c r="AM11" s="170">
        <f t="shared" si="26"/>
        <v>84.84264611432242</v>
      </c>
      <c r="AN11" s="170">
        <f t="shared" si="27"/>
        <v>86.601307189542482</v>
      </c>
      <c r="AO11" s="170">
        <f t="shared" si="28"/>
        <v>85.990338164251213</v>
      </c>
      <c r="AP11" s="170">
        <f t="shared" si="29"/>
        <v>87.571428571428569</v>
      </c>
      <c r="AQ11" s="170">
        <f t="shared" si="30"/>
        <v>74.287749287749278</v>
      </c>
      <c r="AR11" s="170">
        <f t="shared" si="31"/>
        <v>74.796747967479675</v>
      </c>
      <c r="AS11" s="170">
        <f t="shared" si="32"/>
        <v>77.259887005649716</v>
      </c>
      <c r="AT11" s="170">
        <f t="shared" si="33"/>
        <v>76.918859649122808</v>
      </c>
      <c r="AU11" s="170">
        <f t="shared" si="34"/>
        <v>83.636363636363626</v>
      </c>
      <c r="AV11" s="170">
        <f t="shared" si="35"/>
        <v>81.699346405228752</v>
      </c>
      <c r="AW11" s="170">
        <f t="shared" si="36"/>
        <v>82.653061224489804</v>
      </c>
      <c r="AX11" s="191">
        <f t="shared" si="4"/>
        <v>81.477975928693482</v>
      </c>
    </row>
    <row r="12" spans="1:50">
      <c r="A12" s="163">
        <v>7</v>
      </c>
      <c r="B12" s="165" t="s">
        <v>28</v>
      </c>
      <c r="C12" s="162">
        <v>193</v>
      </c>
      <c r="D12" s="162">
        <v>184</v>
      </c>
      <c r="E12" s="162">
        <v>187</v>
      </c>
      <c r="F12" s="162">
        <v>181</v>
      </c>
      <c r="G12" s="162">
        <v>194</v>
      </c>
      <c r="H12" s="162">
        <v>196</v>
      </c>
      <c r="I12" s="162">
        <v>191</v>
      </c>
      <c r="J12" s="162">
        <v>200</v>
      </c>
      <c r="K12" s="162">
        <v>171</v>
      </c>
      <c r="L12" s="162">
        <v>59</v>
      </c>
      <c r="M12" s="162">
        <v>60</v>
      </c>
      <c r="N12" s="5">
        <f t="shared" si="6"/>
        <v>1816</v>
      </c>
      <c r="O12" s="162">
        <v>1737</v>
      </c>
      <c r="P12" s="162">
        <v>1656</v>
      </c>
      <c r="Q12" s="162">
        <v>1683</v>
      </c>
      <c r="R12" s="162">
        <v>1629</v>
      </c>
      <c r="S12" s="162">
        <v>2134</v>
      </c>
      <c r="T12" s="162">
        <v>2548</v>
      </c>
      <c r="U12" s="162">
        <v>3247</v>
      </c>
      <c r="V12" s="162">
        <v>3400</v>
      </c>
      <c r="W12" s="162">
        <v>2736</v>
      </c>
      <c r="X12" s="162">
        <v>767</v>
      </c>
      <c r="Y12" s="162">
        <v>780</v>
      </c>
      <c r="Z12" s="5">
        <f t="shared" si="8"/>
        <v>22317</v>
      </c>
      <c r="AA12" s="162">
        <v>9</v>
      </c>
      <c r="AB12" s="162">
        <v>9</v>
      </c>
      <c r="AC12" s="162">
        <v>9</v>
      </c>
      <c r="AD12" s="162">
        <v>9</v>
      </c>
      <c r="AE12" s="162">
        <v>12</v>
      </c>
      <c r="AF12" s="162">
        <v>14</v>
      </c>
      <c r="AG12" s="162">
        <v>18</v>
      </c>
      <c r="AH12" s="162">
        <v>19</v>
      </c>
      <c r="AI12" s="162">
        <v>16</v>
      </c>
      <c r="AJ12" s="162">
        <v>13</v>
      </c>
      <c r="AK12" s="162">
        <v>13</v>
      </c>
      <c r="AL12" s="9">
        <f t="shared" si="11"/>
        <v>12.818181818181818</v>
      </c>
      <c r="AM12" s="170">
        <f t="shared" si="26"/>
        <v>100</v>
      </c>
      <c r="AN12" s="170">
        <f t="shared" si="27"/>
        <v>100</v>
      </c>
      <c r="AO12" s="170">
        <f t="shared" si="28"/>
        <v>100</v>
      </c>
      <c r="AP12" s="170">
        <f t="shared" si="29"/>
        <v>100</v>
      </c>
      <c r="AQ12" s="170">
        <f t="shared" si="30"/>
        <v>91.666666666666657</v>
      </c>
      <c r="AR12" s="170">
        <f t="shared" si="31"/>
        <v>92.857142857142861</v>
      </c>
      <c r="AS12" s="170">
        <f t="shared" si="32"/>
        <v>94.444444444444443</v>
      </c>
      <c r="AT12" s="170">
        <f t="shared" si="33"/>
        <v>89.473684210526315</v>
      </c>
      <c r="AU12" s="170">
        <f t="shared" si="34"/>
        <v>100</v>
      </c>
      <c r="AV12" s="170">
        <f t="shared" si="35"/>
        <v>100</v>
      </c>
      <c r="AW12" s="170">
        <f t="shared" si="36"/>
        <v>100</v>
      </c>
      <c r="AX12" s="191">
        <f t="shared" si="4"/>
        <v>97.131085288980017</v>
      </c>
    </row>
    <row r="13" spans="1:50">
      <c r="A13" s="163">
        <v>8</v>
      </c>
      <c r="B13" s="164" t="s">
        <v>29</v>
      </c>
      <c r="C13" s="162">
        <v>86</v>
      </c>
      <c r="D13" s="162">
        <v>83</v>
      </c>
      <c r="E13" s="162">
        <v>84</v>
      </c>
      <c r="F13" s="162">
        <v>79</v>
      </c>
      <c r="G13" s="162">
        <v>83</v>
      </c>
      <c r="H13" s="162">
        <v>88</v>
      </c>
      <c r="I13" s="162">
        <v>59</v>
      </c>
      <c r="J13" s="162">
        <v>84</v>
      </c>
      <c r="K13" s="162">
        <v>69</v>
      </c>
      <c r="L13" s="162">
        <v>29</v>
      </c>
      <c r="M13" s="162">
        <v>28</v>
      </c>
      <c r="N13" s="5">
        <f t="shared" si="6"/>
        <v>772</v>
      </c>
      <c r="O13" s="162">
        <v>737</v>
      </c>
      <c r="P13" s="162">
        <v>745</v>
      </c>
      <c r="Q13" s="162">
        <v>728</v>
      </c>
      <c r="R13" s="162">
        <v>711</v>
      </c>
      <c r="S13" s="162">
        <v>798</v>
      </c>
      <c r="T13" s="162">
        <v>1036</v>
      </c>
      <c r="U13" s="162">
        <v>902</v>
      </c>
      <c r="V13" s="162">
        <v>1335</v>
      </c>
      <c r="W13" s="162">
        <v>1015</v>
      </c>
      <c r="X13" s="162">
        <v>492</v>
      </c>
      <c r="Y13" s="162">
        <v>503</v>
      </c>
      <c r="Z13" s="5">
        <f t="shared" si="8"/>
        <v>9002</v>
      </c>
      <c r="AA13" s="162">
        <v>9</v>
      </c>
      <c r="AB13" s="162">
        <v>9</v>
      </c>
      <c r="AC13" s="162">
        <v>9</v>
      </c>
      <c r="AD13" s="162">
        <v>10</v>
      </c>
      <c r="AE13" s="162">
        <v>12</v>
      </c>
      <c r="AF13" s="162">
        <v>14</v>
      </c>
      <c r="AG13" s="162">
        <v>17</v>
      </c>
      <c r="AH13" s="162">
        <v>18</v>
      </c>
      <c r="AI13" s="162">
        <v>16</v>
      </c>
      <c r="AJ13" s="162">
        <v>17</v>
      </c>
      <c r="AK13" s="162">
        <v>18</v>
      </c>
      <c r="AL13" s="9">
        <f t="shared" si="11"/>
        <v>13.545454545454545</v>
      </c>
      <c r="AM13" s="170">
        <f t="shared" si="26"/>
        <v>95.21963824289405</v>
      </c>
      <c r="AN13" s="170">
        <f t="shared" si="27"/>
        <v>99.732262382864789</v>
      </c>
      <c r="AO13" s="170">
        <f t="shared" si="28"/>
        <v>96.296296296296291</v>
      </c>
      <c r="AP13" s="170">
        <f t="shared" si="29"/>
        <v>90</v>
      </c>
      <c r="AQ13" s="170">
        <f t="shared" si="30"/>
        <v>80.120481927710841</v>
      </c>
      <c r="AR13" s="170">
        <f t="shared" si="31"/>
        <v>84.090909090909093</v>
      </c>
      <c r="AS13" s="170">
        <f t="shared" si="32"/>
        <v>89.930209371884345</v>
      </c>
      <c r="AT13" s="170">
        <f t="shared" si="33"/>
        <v>88.293650793650784</v>
      </c>
      <c r="AU13" s="170">
        <f t="shared" si="34"/>
        <v>91.938405797101453</v>
      </c>
      <c r="AV13" s="170">
        <f t="shared" si="35"/>
        <v>99.797160243407717</v>
      </c>
      <c r="AW13" s="170">
        <f t="shared" si="36"/>
        <v>99.801587301587304</v>
      </c>
      <c r="AX13" s="191">
        <f t="shared" si="4"/>
        <v>92.292781949846059</v>
      </c>
    </row>
    <row r="14" spans="1:50">
      <c r="A14" s="163">
        <v>9</v>
      </c>
      <c r="B14" s="164" t="s">
        <v>30</v>
      </c>
      <c r="C14" s="162">
        <v>58</v>
      </c>
      <c r="D14" s="162">
        <v>70</v>
      </c>
      <c r="E14" s="162">
        <v>82</v>
      </c>
      <c r="F14" s="162">
        <v>73</v>
      </c>
      <c r="G14" s="162">
        <v>71</v>
      </c>
      <c r="H14" s="162">
        <v>71</v>
      </c>
      <c r="I14" s="162">
        <v>69</v>
      </c>
      <c r="J14" s="162">
        <v>63</v>
      </c>
      <c r="K14" s="162">
        <v>49</v>
      </c>
      <c r="L14" s="162">
        <v>23</v>
      </c>
      <c r="M14" s="162">
        <v>18</v>
      </c>
      <c r="N14" s="5">
        <f t="shared" si="6"/>
        <v>647</v>
      </c>
      <c r="O14" s="162">
        <v>507</v>
      </c>
      <c r="P14" s="162">
        <v>607</v>
      </c>
      <c r="Q14" s="162">
        <v>714</v>
      </c>
      <c r="R14" s="162">
        <v>708</v>
      </c>
      <c r="S14" s="162">
        <v>970</v>
      </c>
      <c r="T14" s="162">
        <v>974</v>
      </c>
      <c r="U14" s="162">
        <v>1143</v>
      </c>
      <c r="V14" s="162">
        <v>1031</v>
      </c>
      <c r="W14" s="162">
        <v>715</v>
      </c>
      <c r="X14" s="162">
        <v>322</v>
      </c>
      <c r="Y14" s="162">
        <v>252</v>
      </c>
      <c r="Z14" s="5">
        <f t="shared" si="8"/>
        <v>7943</v>
      </c>
      <c r="AA14" s="162">
        <v>9</v>
      </c>
      <c r="AB14" s="162">
        <v>9</v>
      </c>
      <c r="AC14" s="162">
        <v>9</v>
      </c>
      <c r="AD14" s="162">
        <v>10</v>
      </c>
      <c r="AE14" s="162">
        <v>14</v>
      </c>
      <c r="AF14" s="162">
        <v>14</v>
      </c>
      <c r="AG14" s="162">
        <v>17</v>
      </c>
      <c r="AH14" s="162">
        <v>17</v>
      </c>
      <c r="AI14" s="162">
        <v>15</v>
      </c>
      <c r="AJ14" s="162">
        <v>14</v>
      </c>
      <c r="AK14" s="162">
        <v>14</v>
      </c>
      <c r="AL14" s="9">
        <f t="shared" si="11"/>
        <v>12.909090909090908</v>
      </c>
      <c r="AM14" s="170">
        <f t="shared" si="26"/>
        <v>97.126436781609186</v>
      </c>
      <c r="AN14" s="170">
        <f t="shared" si="27"/>
        <v>96.349206349206355</v>
      </c>
      <c r="AO14" s="170">
        <f t="shared" si="28"/>
        <v>96.747967479674799</v>
      </c>
      <c r="AP14" s="170">
        <f t="shared" si="29"/>
        <v>96.986301369863014</v>
      </c>
      <c r="AQ14" s="170">
        <f t="shared" si="30"/>
        <v>97.585513078470825</v>
      </c>
      <c r="AR14" s="170">
        <f t="shared" si="31"/>
        <v>97.987927565392354</v>
      </c>
      <c r="AS14" s="170">
        <f t="shared" si="32"/>
        <v>97.442455242966759</v>
      </c>
      <c r="AT14" s="170">
        <f t="shared" si="33"/>
        <v>96.26517273576097</v>
      </c>
      <c r="AU14" s="170">
        <f t="shared" si="34"/>
        <v>97.278911564625844</v>
      </c>
      <c r="AV14" s="170">
        <f t="shared" si="35"/>
        <v>100</v>
      </c>
      <c r="AW14" s="170">
        <f t="shared" si="36"/>
        <v>100</v>
      </c>
      <c r="AX14" s="191">
        <f t="shared" si="4"/>
        <v>97.615444742506369</v>
      </c>
    </row>
    <row r="15" spans="1:50">
      <c r="A15" s="163">
        <v>10</v>
      </c>
      <c r="B15" s="166" t="s">
        <v>31</v>
      </c>
      <c r="C15" s="162">
        <v>27</v>
      </c>
      <c r="D15" s="162">
        <v>38</v>
      </c>
      <c r="E15" s="162">
        <v>29</v>
      </c>
      <c r="F15" s="162">
        <v>40</v>
      </c>
      <c r="G15" s="162">
        <v>44</v>
      </c>
      <c r="H15" s="162">
        <v>32</v>
      </c>
      <c r="I15" s="162">
        <v>32</v>
      </c>
      <c r="J15" s="162">
        <v>48</v>
      </c>
      <c r="K15" s="162">
        <v>33</v>
      </c>
      <c r="L15" s="162">
        <v>25</v>
      </c>
      <c r="M15" s="162">
        <v>45</v>
      </c>
      <c r="N15" s="5">
        <f t="shared" si="6"/>
        <v>393</v>
      </c>
      <c r="O15" s="162">
        <v>243</v>
      </c>
      <c r="P15" s="162">
        <v>342</v>
      </c>
      <c r="Q15" s="162">
        <v>261</v>
      </c>
      <c r="R15" s="162">
        <v>400</v>
      </c>
      <c r="S15" s="162">
        <v>660</v>
      </c>
      <c r="T15" s="162">
        <v>512</v>
      </c>
      <c r="U15" s="162">
        <v>544</v>
      </c>
      <c r="V15" s="162">
        <v>816</v>
      </c>
      <c r="W15" s="162">
        <v>561</v>
      </c>
      <c r="X15" s="162">
        <v>425</v>
      </c>
      <c r="Y15" s="162">
        <v>720</v>
      </c>
      <c r="Z15" s="5">
        <f t="shared" si="8"/>
        <v>5484</v>
      </c>
      <c r="AA15" s="162">
        <v>9</v>
      </c>
      <c r="AB15" s="162">
        <v>9</v>
      </c>
      <c r="AC15" s="162">
        <v>9</v>
      </c>
      <c r="AD15" s="162">
        <v>10</v>
      </c>
      <c r="AE15" s="162">
        <v>15</v>
      </c>
      <c r="AF15" s="162">
        <v>16</v>
      </c>
      <c r="AG15" s="162">
        <v>17</v>
      </c>
      <c r="AH15" s="162">
        <v>17</v>
      </c>
      <c r="AI15" s="162">
        <v>17</v>
      </c>
      <c r="AJ15" s="162">
        <v>17</v>
      </c>
      <c r="AK15" s="162">
        <v>16</v>
      </c>
      <c r="AL15" s="9">
        <f t="shared" si="11"/>
        <v>13.818181818181818</v>
      </c>
      <c r="AM15" s="170">
        <f t="shared" si="26"/>
        <v>100</v>
      </c>
      <c r="AN15" s="170">
        <f t="shared" si="27"/>
        <v>100</v>
      </c>
      <c r="AO15" s="170">
        <f t="shared" si="28"/>
        <v>100</v>
      </c>
      <c r="AP15" s="170">
        <f t="shared" si="29"/>
        <v>100</v>
      </c>
      <c r="AQ15" s="170">
        <f t="shared" si="30"/>
        <v>100</v>
      </c>
      <c r="AR15" s="170">
        <f t="shared" si="31"/>
        <v>100</v>
      </c>
      <c r="AS15" s="170">
        <f t="shared" si="32"/>
        <v>100</v>
      </c>
      <c r="AT15" s="170">
        <f t="shared" si="33"/>
        <v>100</v>
      </c>
      <c r="AU15" s="170">
        <f t="shared" si="34"/>
        <v>100</v>
      </c>
      <c r="AV15" s="170">
        <f t="shared" si="35"/>
        <v>100</v>
      </c>
      <c r="AW15" s="170">
        <f t="shared" si="36"/>
        <v>100</v>
      </c>
      <c r="AX15" s="191">
        <f t="shared" si="4"/>
        <v>100</v>
      </c>
    </row>
    <row r="16" spans="1:50">
      <c r="A16" s="163">
        <v>11</v>
      </c>
      <c r="B16" s="166" t="s">
        <v>32</v>
      </c>
      <c r="C16" s="162">
        <v>11</v>
      </c>
      <c r="D16" s="162">
        <v>0</v>
      </c>
      <c r="E16" s="162">
        <v>11</v>
      </c>
      <c r="F16" s="162">
        <v>9</v>
      </c>
      <c r="G16" s="162">
        <v>4</v>
      </c>
      <c r="H16" s="162">
        <v>7</v>
      </c>
      <c r="I16" s="162">
        <v>13</v>
      </c>
      <c r="J16" s="162">
        <v>8</v>
      </c>
      <c r="K16" s="162">
        <v>6</v>
      </c>
      <c r="L16" s="162">
        <v>3</v>
      </c>
      <c r="M16" s="162">
        <v>0</v>
      </c>
      <c r="N16" s="5">
        <f t="shared" si="6"/>
        <v>72</v>
      </c>
      <c r="O16" s="162">
        <v>99</v>
      </c>
      <c r="P16" s="162">
        <v>0</v>
      </c>
      <c r="Q16" s="162">
        <v>99</v>
      </c>
      <c r="R16" s="162">
        <v>90</v>
      </c>
      <c r="S16" s="162">
        <v>40</v>
      </c>
      <c r="T16" s="162">
        <v>73</v>
      </c>
      <c r="U16" s="162">
        <v>172</v>
      </c>
      <c r="V16" s="162">
        <v>123</v>
      </c>
      <c r="W16" s="162">
        <v>84</v>
      </c>
      <c r="X16" s="162">
        <v>42</v>
      </c>
      <c r="Y16" s="162">
        <v>0</v>
      </c>
      <c r="Z16" s="5">
        <f t="shared" si="8"/>
        <v>822</v>
      </c>
      <c r="AA16" s="167">
        <v>9</v>
      </c>
      <c r="AB16" s="167"/>
      <c r="AC16" s="167">
        <v>9</v>
      </c>
      <c r="AD16" s="167">
        <v>10</v>
      </c>
      <c r="AE16" s="167">
        <v>12</v>
      </c>
      <c r="AF16" s="167">
        <v>14</v>
      </c>
      <c r="AG16" s="167">
        <v>16</v>
      </c>
      <c r="AH16" s="167">
        <v>17</v>
      </c>
      <c r="AI16" s="167">
        <v>16</v>
      </c>
      <c r="AJ16" s="167">
        <v>14</v>
      </c>
      <c r="AK16" s="167"/>
      <c r="AL16" s="9">
        <f t="shared" si="11"/>
        <v>13</v>
      </c>
      <c r="AM16" s="170">
        <f t="shared" si="26"/>
        <v>100</v>
      </c>
      <c r="AN16" s="170"/>
      <c r="AO16" s="170">
        <f t="shared" si="28"/>
        <v>100</v>
      </c>
      <c r="AP16" s="170">
        <f t="shared" si="29"/>
        <v>100</v>
      </c>
      <c r="AQ16" s="170">
        <f t="shared" si="30"/>
        <v>83.333333333333343</v>
      </c>
      <c r="AR16" s="170">
        <f t="shared" si="31"/>
        <v>74.489795918367349</v>
      </c>
      <c r="AS16" s="170">
        <f t="shared" si="32"/>
        <v>82.692307692307693</v>
      </c>
      <c r="AT16" s="170">
        <f t="shared" si="33"/>
        <v>90.441176470588232</v>
      </c>
      <c r="AU16" s="170">
        <f t="shared" si="34"/>
        <v>87.5</v>
      </c>
      <c r="AV16" s="170">
        <f t="shared" si="35"/>
        <v>100</v>
      </c>
      <c r="AW16" s="170"/>
      <c r="AX16" s="191">
        <f t="shared" si="4"/>
        <v>90.939623712732953</v>
      </c>
    </row>
    <row r="17" spans="1:50">
      <c r="A17" s="163">
        <v>12</v>
      </c>
      <c r="B17" s="164" t="s">
        <v>33</v>
      </c>
      <c r="C17" s="162">
        <v>16</v>
      </c>
      <c r="D17" s="162">
        <v>20</v>
      </c>
      <c r="E17" s="162">
        <v>26</v>
      </c>
      <c r="F17" s="162">
        <v>29</v>
      </c>
      <c r="G17" s="162">
        <v>21</v>
      </c>
      <c r="H17" s="162">
        <v>24</v>
      </c>
      <c r="I17" s="162">
        <v>18</v>
      </c>
      <c r="J17" s="162">
        <v>26</v>
      </c>
      <c r="K17" s="162">
        <v>17</v>
      </c>
      <c r="L17" s="162">
        <v>4</v>
      </c>
      <c r="M17" s="162">
        <v>5</v>
      </c>
      <c r="N17" s="5">
        <f t="shared" si="6"/>
        <v>206</v>
      </c>
      <c r="O17" s="162">
        <v>144</v>
      </c>
      <c r="P17" s="162">
        <v>180</v>
      </c>
      <c r="Q17" s="162">
        <v>234</v>
      </c>
      <c r="R17" s="162">
        <v>321</v>
      </c>
      <c r="S17" s="162">
        <v>252</v>
      </c>
      <c r="T17" s="162">
        <v>336</v>
      </c>
      <c r="U17" s="162">
        <v>306</v>
      </c>
      <c r="V17" s="162">
        <v>468</v>
      </c>
      <c r="W17" s="162">
        <v>274</v>
      </c>
      <c r="X17" s="162">
        <v>57</v>
      </c>
      <c r="Y17" s="162">
        <v>76</v>
      </c>
      <c r="Z17" s="5">
        <f t="shared" si="8"/>
        <v>2648</v>
      </c>
      <c r="AA17" s="162">
        <v>9</v>
      </c>
      <c r="AB17" s="162">
        <v>9</v>
      </c>
      <c r="AC17" s="162">
        <v>9</v>
      </c>
      <c r="AD17" s="162">
        <v>12</v>
      </c>
      <c r="AE17" s="162">
        <v>12</v>
      </c>
      <c r="AF17" s="162">
        <v>14</v>
      </c>
      <c r="AG17" s="162">
        <v>17</v>
      </c>
      <c r="AH17" s="162">
        <v>18</v>
      </c>
      <c r="AI17" s="162">
        <v>17</v>
      </c>
      <c r="AJ17" s="162">
        <v>15</v>
      </c>
      <c r="AK17" s="162">
        <v>16</v>
      </c>
      <c r="AL17" s="9">
        <f t="shared" si="11"/>
        <v>13.454545454545455</v>
      </c>
      <c r="AM17" s="170">
        <f t="shared" si="26"/>
        <v>100</v>
      </c>
      <c r="AN17" s="170">
        <f t="shared" si="27"/>
        <v>100</v>
      </c>
      <c r="AO17" s="170">
        <f t="shared" si="28"/>
        <v>100</v>
      </c>
      <c r="AP17" s="170">
        <f t="shared" si="29"/>
        <v>92.241379310344826</v>
      </c>
      <c r="AQ17" s="170">
        <f t="shared" si="30"/>
        <v>100</v>
      </c>
      <c r="AR17" s="170">
        <f t="shared" si="31"/>
        <v>100</v>
      </c>
      <c r="AS17" s="170">
        <f t="shared" si="32"/>
        <v>100</v>
      </c>
      <c r="AT17" s="170">
        <f t="shared" si="33"/>
        <v>100</v>
      </c>
      <c r="AU17" s="170">
        <f t="shared" si="34"/>
        <v>94.809688581314873</v>
      </c>
      <c r="AV17" s="170">
        <f t="shared" si="35"/>
        <v>95</v>
      </c>
      <c r="AW17" s="170">
        <f t="shared" si="36"/>
        <v>95</v>
      </c>
      <c r="AX17" s="191">
        <f t="shared" si="4"/>
        <v>97.913733444696348</v>
      </c>
    </row>
    <row r="18" spans="1:50">
      <c r="A18" s="163">
        <v>13</v>
      </c>
      <c r="B18" s="168" t="s">
        <v>34</v>
      </c>
      <c r="C18" s="169">
        <v>16</v>
      </c>
      <c r="D18" s="169">
        <v>17</v>
      </c>
      <c r="E18" s="169">
        <v>9</v>
      </c>
      <c r="F18" s="169">
        <v>14</v>
      </c>
      <c r="G18" s="169">
        <v>13</v>
      </c>
      <c r="H18" s="169">
        <v>14</v>
      </c>
      <c r="I18" s="169">
        <v>15</v>
      </c>
      <c r="J18" s="169">
        <v>16</v>
      </c>
      <c r="K18" s="169">
        <v>16</v>
      </c>
      <c r="L18" s="169">
        <v>2</v>
      </c>
      <c r="M18" s="169">
        <v>5</v>
      </c>
      <c r="N18" s="5">
        <f t="shared" si="6"/>
        <v>137</v>
      </c>
      <c r="O18" s="169">
        <v>144</v>
      </c>
      <c r="P18" s="169">
        <v>153</v>
      </c>
      <c r="Q18" s="169">
        <v>81</v>
      </c>
      <c r="R18" s="169">
        <v>130</v>
      </c>
      <c r="S18" s="169">
        <v>150</v>
      </c>
      <c r="T18" s="169">
        <v>186</v>
      </c>
      <c r="U18" s="169">
        <v>230</v>
      </c>
      <c r="V18" s="169">
        <v>255</v>
      </c>
      <c r="W18" s="169">
        <v>210</v>
      </c>
      <c r="X18" s="169">
        <v>28</v>
      </c>
      <c r="Y18" s="169">
        <v>75</v>
      </c>
      <c r="Z18" s="5">
        <f t="shared" si="8"/>
        <v>1642</v>
      </c>
      <c r="AA18" s="169">
        <v>9</v>
      </c>
      <c r="AB18" s="169">
        <v>10</v>
      </c>
      <c r="AC18" s="169">
        <v>10</v>
      </c>
      <c r="AD18" s="169">
        <v>10</v>
      </c>
      <c r="AE18" s="169">
        <v>12</v>
      </c>
      <c r="AF18" s="169">
        <v>14</v>
      </c>
      <c r="AG18" s="169">
        <v>17</v>
      </c>
      <c r="AH18" s="169">
        <v>18</v>
      </c>
      <c r="AI18" s="169">
        <v>14</v>
      </c>
      <c r="AJ18" s="169">
        <v>15</v>
      </c>
      <c r="AK18" s="169">
        <v>16</v>
      </c>
      <c r="AL18" s="9">
        <f t="shared" si="11"/>
        <v>13.181818181818182</v>
      </c>
      <c r="AM18" s="170">
        <f t="shared" si="26"/>
        <v>100</v>
      </c>
      <c r="AN18" s="170">
        <f t="shared" si="27"/>
        <v>90</v>
      </c>
      <c r="AO18" s="170">
        <f t="shared" si="28"/>
        <v>90</v>
      </c>
      <c r="AP18" s="170">
        <f t="shared" si="29"/>
        <v>92.857142857142861</v>
      </c>
      <c r="AQ18" s="170">
        <f t="shared" si="30"/>
        <v>96.15384615384616</v>
      </c>
      <c r="AR18" s="170">
        <f t="shared" si="31"/>
        <v>94.897959183673478</v>
      </c>
      <c r="AS18" s="170">
        <f t="shared" si="32"/>
        <v>90.196078431372555</v>
      </c>
      <c r="AT18" s="170">
        <f t="shared" si="33"/>
        <v>88.541666666666657</v>
      </c>
      <c r="AU18" s="170">
        <f t="shared" si="34"/>
        <v>93.75</v>
      </c>
      <c r="AV18" s="170">
        <f t="shared" si="35"/>
        <v>93.333333333333329</v>
      </c>
      <c r="AW18" s="170">
        <f t="shared" si="36"/>
        <v>93.75</v>
      </c>
      <c r="AX18" s="191">
        <f t="shared" si="4"/>
        <v>93.043638784185021</v>
      </c>
    </row>
    <row r="19" spans="1:50">
      <c r="A19" s="163">
        <v>14</v>
      </c>
      <c r="B19" s="164" t="s">
        <v>35</v>
      </c>
      <c r="C19" s="162">
        <v>6</v>
      </c>
      <c r="D19" s="162">
        <v>11</v>
      </c>
      <c r="E19" s="162">
        <v>13</v>
      </c>
      <c r="F19" s="162">
        <v>13</v>
      </c>
      <c r="G19" s="162">
        <v>7</v>
      </c>
      <c r="H19" s="162">
        <v>15</v>
      </c>
      <c r="I19" s="162">
        <v>12</v>
      </c>
      <c r="J19" s="162">
        <v>10</v>
      </c>
      <c r="K19" s="162">
        <v>6</v>
      </c>
      <c r="L19" s="162">
        <v>3</v>
      </c>
      <c r="M19" s="162">
        <v>3</v>
      </c>
      <c r="N19" s="5">
        <f t="shared" si="6"/>
        <v>99</v>
      </c>
      <c r="O19" s="162">
        <v>54</v>
      </c>
      <c r="P19" s="162">
        <v>99</v>
      </c>
      <c r="Q19" s="162">
        <v>117</v>
      </c>
      <c r="R19" s="162">
        <v>130</v>
      </c>
      <c r="S19" s="162">
        <v>84</v>
      </c>
      <c r="T19" s="162">
        <v>210</v>
      </c>
      <c r="U19" s="162">
        <v>204</v>
      </c>
      <c r="V19" s="162">
        <v>160</v>
      </c>
      <c r="W19" s="162">
        <v>96</v>
      </c>
      <c r="X19" s="162">
        <v>45</v>
      </c>
      <c r="Y19" s="162">
        <v>45</v>
      </c>
      <c r="Z19" s="5">
        <f t="shared" si="8"/>
        <v>1244</v>
      </c>
      <c r="AA19" s="162">
        <v>9</v>
      </c>
      <c r="AB19" s="162">
        <v>9</v>
      </c>
      <c r="AC19" s="162">
        <v>9</v>
      </c>
      <c r="AD19" s="162">
        <v>10</v>
      </c>
      <c r="AE19" s="162">
        <v>12</v>
      </c>
      <c r="AF19" s="162">
        <v>14</v>
      </c>
      <c r="AG19" s="162">
        <v>17</v>
      </c>
      <c r="AH19" s="162">
        <v>16</v>
      </c>
      <c r="AI19" s="162">
        <v>16</v>
      </c>
      <c r="AJ19" s="162">
        <v>15</v>
      </c>
      <c r="AK19" s="162">
        <v>15</v>
      </c>
      <c r="AL19" s="9">
        <f t="shared" si="11"/>
        <v>12.909090909090908</v>
      </c>
      <c r="AM19" s="170">
        <f t="shared" si="26"/>
        <v>100</v>
      </c>
      <c r="AN19" s="170">
        <f t="shared" si="27"/>
        <v>100</v>
      </c>
      <c r="AO19" s="170">
        <f t="shared" si="28"/>
        <v>100</v>
      </c>
      <c r="AP19" s="170">
        <f t="shared" si="29"/>
        <v>100</v>
      </c>
      <c r="AQ19" s="170">
        <f t="shared" si="30"/>
        <v>100</v>
      </c>
      <c r="AR19" s="170">
        <f t="shared" si="31"/>
        <v>100</v>
      </c>
      <c r="AS19" s="170">
        <f t="shared" si="32"/>
        <v>100</v>
      </c>
      <c r="AT19" s="170">
        <f t="shared" si="33"/>
        <v>100</v>
      </c>
      <c r="AU19" s="170">
        <f t="shared" si="34"/>
        <v>100</v>
      </c>
      <c r="AV19" s="170">
        <f t="shared" si="35"/>
        <v>100</v>
      </c>
      <c r="AW19" s="170">
        <f t="shared" si="36"/>
        <v>100</v>
      </c>
      <c r="AX19" s="191">
        <f t="shared" si="4"/>
        <v>100</v>
      </c>
    </row>
    <row r="20" spans="1:50">
      <c r="A20" s="163">
        <v>15</v>
      </c>
      <c r="B20" s="164" t="s">
        <v>36</v>
      </c>
      <c r="C20" s="162">
        <v>23</v>
      </c>
      <c r="D20" s="162">
        <v>21</v>
      </c>
      <c r="E20" s="162">
        <v>28</v>
      </c>
      <c r="F20" s="162">
        <v>21</v>
      </c>
      <c r="G20" s="162">
        <v>24</v>
      </c>
      <c r="H20" s="162">
        <v>22</v>
      </c>
      <c r="I20" s="162">
        <v>26</v>
      </c>
      <c r="J20" s="162">
        <v>21</v>
      </c>
      <c r="K20" s="162">
        <v>18</v>
      </c>
      <c r="L20" s="162">
        <v>5</v>
      </c>
      <c r="M20" s="162">
        <v>10</v>
      </c>
      <c r="N20" s="5">
        <f t="shared" si="6"/>
        <v>219</v>
      </c>
      <c r="O20" s="162">
        <v>207</v>
      </c>
      <c r="P20" s="162">
        <v>189</v>
      </c>
      <c r="Q20" s="162">
        <v>252</v>
      </c>
      <c r="R20" s="162">
        <v>189</v>
      </c>
      <c r="S20" s="162">
        <v>264</v>
      </c>
      <c r="T20" s="162">
        <v>286</v>
      </c>
      <c r="U20" s="162">
        <v>384</v>
      </c>
      <c r="V20" s="162">
        <v>336</v>
      </c>
      <c r="W20" s="162">
        <v>288</v>
      </c>
      <c r="X20" s="162">
        <v>75</v>
      </c>
      <c r="Y20" s="162">
        <v>150</v>
      </c>
      <c r="Z20" s="5">
        <f t="shared" si="8"/>
        <v>2620</v>
      </c>
      <c r="AA20" s="162">
        <v>9</v>
      </c>
      <c r="AB20" s="162">
        <v>9</v>
      </c>
      <c r="AC20" s="162">
        <v>9</v>
      </c>
      <c r="AD20" s="162">
        <v>9</v>
      </c>
      <c r="AE20" s="162">
        <v>12</v>
      </c>
      <c r="AF20" s="162">
        <v>13</v>
      </c>
      <c r="AG20" s="162">
        <v>15</v>
      </c>
      <c r="AH20" s="162">
        <v>16</v>
      </c>
      <c r="AI20" s="162">
        <v>16</v>
      </c>
      <c r="AJ20" s="162">
        <v>15</v>
      </c>
      <c r="AK20" s="162">
        <v>15</v>
      </c>
      <c r="AL20" s="9">
        <f t="shared" si="11"/>
        <v>12.545454545454545</v>
      </c>
      <c r="AM20" s="170">
        <f t="shared" si="26"/>
        <v>100</v>
      </c>
      <c r="AN20" s="170">
        <f t="shared" si="27"/>
        <v>100</v>
      </c>
      <c r="AO20" s="170">
        <f t="shared" si="28"/>
        <v>100</v>
      </c>
      <c r="AP20" s="170">
        <f t="shared" si="29"/>
        <v>100</v>
      </c>
      <c r="AQ20" s="170">
        <f t="shared" si="30"/>
        <v>91.666666666666657</v>
      </c>
      <c r="AR20" s="170">
        <f t="shared" si="31"/>
        <v>100</v>
      </c>
      <c r="AS20" s="170">
        <f t="shared" si="32"/>
        <v>98.461538461538467</v>
      </c>
      <c r="AT20" s="170">
        <f t="shared" si="33"/>
        <v>100</v>
      </c>
      <c r="AU20" s="170">
        <f t="shared" si="34"/>
        <v>100</v>
      </c>
      <c r="AV20" s="170">
        <f t="shared" si="35"/>
        <v>100</v>
      </c>
      <c r="AW20" s="170">
        <f t="shared" si="36"/>
        <v>100</v>
      </c>
      <c r="AX20" s="191">
        <f t="shared" si="4"/>
        <v>99.102564102564102</v>
      </c>
    </row>
    <row r="21" spans="1:50">
      <c r="A21" s="163">
        <v>16</v>
      </c>
      <c r="B21" s="164" t="s">
        <v>37</v>
      </c>
      <c r="C21" s="162">
        <v>3</v>
      </c>
      <c r="D21" s="162">
        <v>4</v>
      </c>
      <c r="E21" s="162">
        <v>3</v>
      </c>
      <c r="F21" s="162">
        <v>2</v>
      </c>
      <c r="G21" s="162">
        <v>2</v>
      </c>
      <c r="H21" s="162">
        <v>5</v>
      </c>
      <c r="I21" s="162">
        <v>6</v>
      </c>
      <c r="J21" s="162">
        <v>7</v>
      </c>
      <c r="K21" s="162">
        <v>3</v>
      </c>
      <c r="L21" s="162">
        <v>2</v>
      </c>
      <c r="M21" s="162">
        <v>3</v>
      </c>
      <c r="N21" s="5">
        <f t="shared" si="6"/>
        <v>40</v>
      </c>
      <c r="O21" s="162">
        <v>27</v>
      </c>
      <c r="P21" s="162">
        <v>36</v>
      </c>
      <c r="Q21" s="162">
        <v>27</v>
      </c>
      <c r="R21" s="162">
        <v>20</v>
      </c>
      <c r="S21" s="162">
        <v>24</v>
      </c>
      <c r="T21" s="162">
        <v>66</v>
      </c>
      <c r="U21" s="162">
        <v>80</v>
      </c>
      <c r="V21" s="162">
        <v>106</v>
      </c>
      <c r="W21" s="162">
        <v>41</v>
      </c>
      <c r="X21" s="162">
        <v>21</v>
      </c>
      <c r="Y21" s="162">
        <v>20</v>
      </c>
      <c r="Z21" s="5">
        <f t="shared" si="8"/>
        <v>468</v>
      </c>
      <c r="AA21" s="162">
        <v>9</v>
      </c>
      <c r="AB21" s="162">
        <v>11</v>
      </c>
      <c r="AC21" s="162">
        <v>11</v>
      </c>
      <c r="AD21" s="162">
        <v>10</v>
      </c>
      <c r="AE21" s="162">
        <v>13</v>
      </c>
      <c r="AF21" s="162">
        <v>14</v>
      </c>
      <c r="AG21" s="162">
        <v>17</v>
      </c>
      <c r="AH21" s="162">
        <v>18</v>
      </c>
      <c r="AI21" s="162">
        <v>17</v>
      </c>
      <c r="AJ21" s="162">
        <v>17</v>
      </c>
      <c r="AK21" s="162">
        <v>17</v>
      </c>
      <c r="AL21" s="9">
        <f t="shared" si="11"/>
        <v>14</v>
      </c>
      <c r="AM21" s="170">
        <f t="shared" si="26"/>
        <v>100</v>
      </c>
      <c r="AN21" s="170">
        <f t="shared" si="27"/>
        <v>81.818181818181827</v>
      </c>
      <c r="AO21" s="170">
        <f t="shared" si="28"/>
        <v>81.818181818181827</v>
      </c>
      <c r="AP21" s="170">
        <f t="shared" si="29"/>
        <v>100</v>
      </c>
      <c r="AQ21" s="170">
        <f t="shared" si="30"/>
        <v>92.307692307692307</v>
      </c>
      <c r="AR21" s="170">
        <f t="shared" si="31"/>
        <v>94.285714285714278</v>
      </c>
      <c r="AS21" s="170">
        <f t="shared" si="32"/>
        <v>78.431372549019613</v>
      </c>
      <c r="AT21" s="170">
        <f t="shared" si="33"/>
        <v>84.126984126984127</v>
      </c>
      <c r="AU21" s="170">
        <f t="shared" si="34"/>
        <v>80.392156862745097</v>
      </c>
      <c r="AV21" s="170">
        <f t="shared" si="35"/>
        <v>61.764705882352942</v>
      </c>
      <c r="AW21" s="170">
        <f t="shared" si="36"/>
        <v>39.215686274509807</v>
      </c>
      <c r="AX21" s="191">
        <f t="shared" si="4"/>
        <v>81.287334175034701</v>
      </c>
    </row>
    <row r="22" spans="1:50">
      <c r="A22" s="163">
        <v>17</v>
      </c>
      <c r="B22" s="164" t="s">
        <v>38</v>
      </c>
      <c r="C22" s="169">
        <v>4</v>
      </c>
      <c r="D22" s="169">
        <v>9</v>
      </c>
      <c r="E22" s="169">
        <v>19</v>
      </c>
      <c r="F22" s="169">
        <v>9</v>
      </c>
      <c r="G22" s="169">
        <v>9</v>
      </c>
      <c r="H22" s="169">
        <v>12</v>
      </c>
      <c r="I22" s="169">
        <v>11</v>
      </c>
      <c r="J22" s="169">
        <v>9</v>
      </c>
      <c r="K22" s="169">
        <v>3</v>
      </c>
      <c r="L22" s="169">
        <v>1</v>
      </c>
      <c r="M22" s="169">
        <v>0</v>
      </c>
      <c r="N22" s="5">
        <f t="shared" si="6"/>
        <v>86</v>
      </c>
      <c r="O22" s="169">
        <v>36</v>
      </c>
      <c r="P22" s="169">
        <v>81</v>
      </c>
      <c r="Q22" s="169">
        <v>171</v>
      </c>
      <c r="R22" s="169">
        <v>80</v>
      </c>
      <c r="S22" s="169">
        <v>113</v>
      </c>
      <c r="T22" s="169">
        <v>168</v>
      </c>
      <c r="U22" s="169">
        <v>172</v>
      </c>
      <c r="V22" s="169">
        <v>145</v>
      </c>
      <c r="W22" s="169">
        <v>48</v>
      </c>
      <c r="X22" s="169">
        <v>15</v>
      </c>
      <c r="Y22" s="169">
        <v>0</v>
      </c>
      <c r="Z22" s="5">
        <f t="shared" si="8"/>
        <v>1029</v>
      </c>
      <c r="AA22" s="169">
        <v>9</v>
      </c>
      <c r="AB22" s="169">
        <v>9</v>
      </c>
      <c r="AC22" s="169">
        <v>9</v>
      </c>
      <c r="AD22" s="169">
        <v>10</v>
      </c>
      <c r="AE22" s="169">
        <v>13</v>
      </c>
      <c r="AF22" s="169">
        <v>14</v>
      </c>
      <c r="AG22" s="169">
        <v>18</v>
      </c>
      <c r="AH22" s="169">
        <v>19</v>
      </c>
      <c r="AI22" s="169">
        <v>16</v>
      </c>
      <c r="AJ22" s="169">
        <v>15</v>
      </c>
      <c r="AK22" s="169"/>
      <c r="AL22" s="9">
        <f t="shared" si="11"/>
        <v>13.2</v>
      </c>
      <c r="AM22" s="170">
        <f t="shared" si="26"/>
        <v>100</v>
      </c>
      <c r="AN22" s="170">
        <f t="shared" si="27"/>
        <v>100</v>
      </c>
      <c r="AO22" s="170">
        <f t="shared" si="28"/>
        <v>100</v>
      </c>
      <c r="AP22" s="170">
        <f t="shared" si="29"/>
        <v>88.888888888888886</v>
      </c>
      <c r="AQ22" s="170">
        <f t="shared" si="30"/>
        <v>96.581196581196579</v>
      </c>
      <c r="AR22" s="170">
        <f t="shared" si="31"/>
        <v>100</v>
      </c>
      <c r="AS22" s="170">
        <f t="shared" si="32"/>
        <v>86.868686868686879</v>
      </c>
      <c r="AT22" s="170">
        <f t="shared" si="33"/>
        <v>84.795321637426895</v>
      </c>
      <c r="AU22" s="170">
        <f t="shared" si="34"/>
        <v>100</v>
      </c>
      <c r="AV22" s="170">
        <f t="shared" si="35"/>
        <v>100</v>
      </c>
      <c r="AW22" s="170"/>
      <c r="AX22" s="191">
        <f t="shared" si="4"/>
        <v>95.713409397619927</v>
      </c>
    </row>
    <row r="23" spans="1:50">
      <c r="A23" s="7"/>
      <c r="B23" s="5" t="s">
        <v>39</v>
      </c>
      <c r="C23" s="5">
        <f>SUM(C24:C28)</f>
        <v>272</v>
      </c>
      <c r="D23" s="5">
        <f t="shared" ref="D23:M23" si="37">SUM(D24:D28)</f>
        <v>249</v>
      </c>
      <c r="E23" s="5">
        <f t="shared" si="37"/>
        <v>256</v>
      </c>
      <c r="F23" s="5">
        <f t="shared" si="37"/>
        <v>274</v>
      </c>
      <c r="G23" s="5">
        <f t="shared" si="37"/>
        <v>263</v>
      </c>
      <c r="H23" s="5">
        <f t="shared" si="37"/>
        <v>242</v>
      </c>
      <c r="I23" s="5">
        <f t="shared" si="37"/>
        <v>255</v>
      </c>
      <c r="J23" s="5">
        <f t="shared" si="37"/>
        <v>281</v>
      </c>
      <c r="K23" s="5">
        <f t="shared" si="37"/>
        <v>265</v>
      </c>
      <c r="L23" s="5">
        <f t="shared" si="37"/>
        <v>36</v>
      </c>
      <c r="M23" s="5">
        <f t="shared" si="37"/>
        <v>66</v>
      </c>
      <c r="N23" s="5">
        <f t="shared" si="6"/>
        <v>2459</v>
      </c>
      <c r="O23" s="5">
        <f>SUM(O24:O28)</f>
        <v>2466</v>
      </c>
      <c r="P23" s="5">
        <f t="shared" ref="P23:Y23" si="38">SUM(P24:P28)</f>
        <v>2338</v>
      </c>
      <c r="Q23" s="5">
        <f t="shared" si="38"/>
        <v>2364</v>
      </c>
      <c r="R23" s="5">
        <f t="shared" si="38"/>
        <v>2784</v>
      </c>
      <c r="S23" s="5">
        <f t="shared" si="38"/>
        <v>3419</v>
      </c>
      <c r="T23" s="5">
        <f t="shared" si="38"/>
        <v>3324</v>
      </c>
      <c r="U23" s="5">
        <f t="shared" si="38"/>
        <v>4091</v>
      </c>
      <c r="V23" s="5">
        <f t="shared" si="38"/>
        <v>4566</v>
      </c>
      <c r="W23" s="5">
        <f t="shared" si="38"/>
        <v>4131</v>
      </c>
      <c r="X23" s="5">
        <f t="shared" si="38"/>
        <v>541</v>
      </c>
      <c r="Y23" s="5">
        <f t="shared" si="38"/>
        <v>885</v>
      </c>
      <c r="Z23" s="347">
        <f t="shared" si="8"/>
        <v>30909</v>
      </c>
      <c r="AA23" s="5">
        <f>AVERAGE(AA24:AA28)</f>
        <v>10</v>
      </c>
      <c r="AB23" s="5">
        <f t="shared" ref="AB23:AK23" si="39">AVERAGE(AB24:AB28)</f>
        <v>10.199999999999999</v>
      </c>
      <c r="AC23" s="5">
        <f t="shared" si="39"/>
        <v>10.199999999999999</v>
      </c>
      <c r="AD23" s="5">
        <f t="shared" si="39"/>
        <v>10.199999999999999</v>
      </c>
      <c r="AE23" s="5">
        <f t="shared" si="39"/>
        <v>18</v>
      </c>
      <c r="AF23" s="5">
        <f t="shared" si="39"/>
        <v>19</v>
      </c>
      <c r="AG23" s="5">
        <f t="shared" si="39"/>
        <v>23.2</v>
      </c>
      <c r="AH23" s="5">
        <f t="shared" si="39"/>
        <v>23</v>
      </c>
      <c r="AI23" s="5">
        <f t="shared" si="39"/>
        <v>19.600000000000001</v>
      </c>
      <c r="AJ23" s="5">
        <f t="shared" si="39"/>
        <v>20</v>
      </c>
      <c r="AK23" s="5">
        <f t="shared" si="39"/>
        <v>18.2</v>
      </c>
      <c r="AL23" s="9">
        <f t="shared" si="11"/>
        <v>16.509090909090908</v>
      </c>
      <c r="AM23" s="9">
        <f>AVERAGE(AM24:AM28)</f>
        <v>93.14456391875747</v>
      </c>
      <c r="AN23" s="9">
        <f t="shared" ref="AN23:AW23" si="40">AVERAGE(AN24:AN28)</f>
        <v>94.588103254769919</v>
      </c>
      <c r="AO23" s="9">
        <f t="shared" si="40"/>
        <v>92.771963157242581</v>
      </c>
      <c r="AP23" s="9">
        <f t="shared" si="40"/>
        <v>99.023923444976077</v>
      </c>
      <c r="AQ23" s="9">
        <f t="shared" si="40"/>
        <v>76.864339092280275</v>
      </c>
      <c r="AR23" s="9">
        <f t="shared" si="40"/>
        <v>75.771197960250021</v>
      </c>
      <c r="AS23" s="9">
        <f t="shared" si="40"/>
        <v>74.328848266689789</v>
      </c>
      <c r="AT23" s="9">
        <f t="shared" si="40"/>
        <v>74.021845742404793</v>
      </c>
      <c r="AU23" s="9">
        <f t="shared" si="40"/>
        <v>80.567187764131731</v>
      </c>
      <c r="AV23" s="9">
        <f t="shared" si="40"/>
        <v>74.592675985864844</v>
      </c>
      <c r="AW23" s="9">
        <f t="shared" si="40"/>
        <v>76.938983721592422</v>
      </c>
      <c r="AX23" s="191">
        <f t="shared" si="4"/>
        <v>82.964875664450901</v>
      </c>
    </row>
    <row r="24" spans="1:50">
      <c r="A24" s="273">
        <v>18</v>
      </c>
      <c r="B24" s="274" t="s">
        <v>40</v>
      </c>
      <c r="C24" s="275">
        <v>82</v>
      </c>
      <c r="D24" s="275">
        <v>81</v>
      </c>
      <c r="E24" s="275">
        <v>75</v>
      </c>
      <c r="F24" s="275">
        <v>79</v>
      </c>
      <c r="G24" s="275">
        <v>93</v>
      </c>
      <c r="H24" s="275">
        <v>77</v>
      </c>
      <c r="I24" s="275">
        <v>74</v>
      </c>
      <c r="J24" s="275">
        <v>85</v>
      </c>
      <c r="K24" s="275">
        <v>60</v>
      </c>
      <c r="L24" s="275">
        <v>13</v>
      </c>
      <c r="M24" s="275">
        <v>14</v>
      </c>
      <c r="N24" s="5">
        <f t="shared" si="6"/>
        <v>733</v>
      </c>
      <c r="O24" s="275">
        <v>738</v>
      </c>
      <c r="P24" s="275">
        <v>729</v>
      </c>
      <c r="Q24" s="275">
        <v>675</v>
      </c>
      <c r="R24" s="275">
        <v>790</v>
      </c>
      <c r="S24" s="275">
        <v>1116</v>
      </c>
      <c r="T24" s="275">
        <v>1001</v>
      </c>
      <c r="U24" s="275">
        <v>1036</v>
      </c>
      <c r="V24" s="275">
        <v>1360</v>
      </c>
      <c r="W24" s="275">
        <v>900</v>
      </c>
      <c r="X24" s="275">
        <v>234</v>
      </c>
      <c r="Y24" s="275">
        <v>266</v>
      </c>
      <c r="Z24" s="347">
        <f t="shared" si="8"/>
        <v>8845</v>
      </c>
      <c r="AA24" s="275">
        <v>10</v>
      </c>
      <c r="AB24" s="275">
        <v>10</v>
      </c>
      <c r="AC24" s="275">
        <v>10</v>
      </c>
      <c r="AD24" s="275">
        <v>10</v>
      </c>
      <c r="AE24" s="276">
        <v>17</v>
      </c>
      <c r="AF24" s="276">
        <v>15</v>
      </c>
      <c r="AG24" s="276">
        <v>21</v>
      </c>
      <c r="AH24" s="276">
        <v>24</v>
      </c>
      <c r="AI24" s="276">
        <v>19</v>
      </c>
      <c r="AJ24" s="276">
        <v>19</v>
      </c>
      <c r="AK24" s="276">
        <v>21</v>
      </c>
      <c r="AL24" s="9">
        <f t="shared" si="11"/>
        <v>16</v>
      </c>
      <c r="AM24" s="277">
        <f t="shared" si="26"/>
        <v>90</v>
      </c>
      <c r="AN24" s="277">
        <f t="shared" ref="AN24:AN28" si="41">IF(D24=0,0,P24/(D24*AB24)*100)</f>
        <v>90</v>
      </c>
      <c r="AO24" s="277">
        <f t="shared" ref="AO24:AO28" si="42">IF(E24=0,0,Q24/(E24*AC24)*100)</f>
        <v>90</v>
      </c>
      <c r="AP24" s="277">
        <f t="shared" ref="AP24:AP28" si="43">IF(F24=0,0,R24/(F24*AD24)*100)</f>
        <v>100</v>
      </c>
      <c r="AQ24" s="277">
        <f t="shared" ref="AQ24:AQ28" si="44">IF(G24=0,0,S24/(G24*AE24)*100)</f>
        <v>70.588235294117652</v>
      </c>
      <c r="AR24" s="277">
        <f t="shared" ref="AR24:AR28" si="45">IF(H24=0,0,T24/(H24*AF24)*100)</f>
        <v>86.666666666666671</v>
      </c>
      <c r="AS24" s="277">
        <f t="shared" ref="AS24:AS28" si="46">IF(I24=0,0,U24/(I24*AG24)*100)</f>
        <v>66.666666666666657</v>
      </c>
      <c r="AT24" s="277">
        <f t="shared" ref="AT24:AT28" si="47">IF(J24=0,0,V24/(J24*AH24)*100)</f>
        <v>66.666666666666657</v>
      </c>
      <c r="AU24" s="277">
        <f t="shared" ref="AU24:AU28" si="48">IF(K24=0,0,W24/(K24*AI24)*100)</f>
        <v>78.94736842105263</v>
      </c>
      <c r="AV24" s="277">
        <f t="shared" ref="AV24:AV27" si="49">IF(L24=0,0,X24/(L24*AJ24)*100)</f>
        <v>94.73684210526315</v>
      </c>
      <c r="AW24" s="277">
        <f t="shared" ref="AW24:AW28" si="50">IF(M24=0,0,Y24/(M24*AK24)*100)</f>
        <v>90.476190476190482</v>
      </c>
      <c r="AX24" s="191">
        <f t="shared" si="4"/>
        <v>84.068057845147621</v>
      </c>
    </row>
    <row r="25" spans="1:50">
      <c r="A25" s="273">
        <v>19</v>
      </c>
      <c r="B25" s="276" t="s">
        <v>41</v>
      </c>
      <c r="C25" s="276">
        <v>59</v>
      </c>
      <c r="D25" s="276">
        <v>52</v>
      </c>
      <c r="E25" s="276">
        <v>70</v>
      </c>
      <c r="F25" s="276">
        <v>65</v>
      </c>
      <c r="G25" s="276">
        <v>78</v>
      </c>
      <c r="H25" s="276">
        <v>65</v>
      </c>
      <c r="I25" s="276">
        <v>61</v>
      </c>
      <c r="J25" s="276">
        <v>82</v>
      </c>
      <c r="K25" s="276">
        <v>93</v>
      </c>
      <c r="L25" s="276">
        <v>0</v>
      </c>
      <c r="M25" s="275">
        <v>18</v>
      </c>
      <c r="N25" s="5">
        <f t="shared" si="6"/>
        <v>643</v>
      </c>
      <c r="O25" s="275">
        <v>590</v>
      </c>
      <c r="P25" s="275">
        <v>520</v>
      </c>
      <c r="Q25" s="275">
        <v>700</v>
      </c>
      <c r="R25" s="275">
        <v>650</v>
      </c>
      <c r="S25" s="275">
        <v>1129</v>
      </c>
      <c r="T25" s="275">
        <v>1040</v>
      </c>
      <c r="U25" s="275">
        <v>1111</v>
      </c>
      <c r="V25" s="275">
        <v>1313</v>
      </c>
      <c r="W25" s="275">
        <v>1524</v>
      </c>
      <c r="X25" s="275">
        <v>0</v>
      </c>
      <c r="Y25" s="275">
        <v>216</v>
      </c>
      <c r="Z25" s="347">
        <f t="shared" si="8"/>
        <v>8793</v>
      </c>
      <c r="AA25" s="275">
        <v>10</v>
      </c>
      <c r="AB25" s="275">
        <v>10</v>
      </c>
      <c r="AC25" s="275">
        <v>10</v>
      </c>
      <c r="AD25" s="275">
        <v>10</v>
      </c>
      <c r="AE25" s="276">
        <v>16</v>
      </c>
      <c r="AF25" s="276">
        <v>16</v>
      </c>
      <c r="AG25" s="276">
        <v>21</v>
      </c>
      <c r="AH25" s="276">
        <v>19</v>
      </c>
      <c r="AI25" s="276">
        <v>19</v>
      </c>
      <c r="AJ25" s="276"/>
      <c r="AK25" s="276">
        <v>13</v>
      </c>
      <c r="AL25" s="9">
        <f t="shared" si="11"/>
        <v>14.4</v>
      </c>
      <c r="AM25" s="277">
        <f t="shared" si="26"/>
        <v>100</v>
      </c>
      <c r="AN25" s="277">
        <f t="shared" si="41"/>
        <v>100</v>
      </c>
      <c r="AO25" s="277">
        <f t="shared" si="42"/>
        <v>100</v>
      </c>
      <c r="AP25" s="277">
        <f t="shared" si="43"/>
        <v>100</v>
      </c>
      <c r="AQ25" s="277">
        <f t="shared" si="44"/>
        <v>90.464743589743591</v>
      </c>
      <c r="AR25" s="277">
        <f t="shared" si="45"/>
        <v>100</v>
      </c>
      <c r="AS25" s="277">
        <f t="shared" si="46"/>
        <v>86.729117876658862</v>
      </c>
      <c r="AT25" s="277">
        <f t="shared" si="47"/>
        <v>84.274711168164316</v>
      </c>
      <c r="AU25" s="277">
        <f t="shared" si="48"/>
        <v>86.247877758913418</v>
      </c>
      <c r="AV25" s="277"/>
      <c r="AW25" s="277">
        <f t="shared" si="50"/>
        <v>92.307692307692307</v>
      </c>
      <c r="AX25" s="191">
        <f t="shared" si="4"/>
        <v>94.002414270117256</v>
      </c>
    </row>
    <row r="26" spans="1:50">
      <c r="A26" s="273">
        <v>20</v>
      </c>
      <c r="B26" s="276" t="s">
        <v>42</v>
      </c>
      <c r="C26" s="276">
        <v>93</v>
      </c>
      <c r="D26" s="276">
        <v>81</v>
      </c>
      <c r="E26" s="276">
        <v>71</v>
      </c>
      <c r="F26" s="276">
        <v>95</v>
      </c>
      <c r="G26" s="276">
        <v>68</v>
      </c>
      <c r="H26" s="276">
        <v>62</v>
      </c>
      <c r="I26" s="276">
        <v>81</v>
      </c>
      <c r="J26" s="276">
        <v>75</v>
      </c>
      <c r="K26" s="276">
        <v>66</v>
      </c>
      <c r="L26" s="276">
        <v>17</v>
      </c>
      <c r="M26" s="275">
        <v>22</v>
      </c>
      <c r="N26" s="5">
        <f t="shared" si="6"/>
        <v>731</v>
      </c>
      <c r="O26" s="275">
        <v>780</v>
      </c>
      <c r="P26" s="275">
        <v>739</v>
      </c>
      <c r="Q26" s="275">
        <v>597</v>
      </c>
      <c r="R26" s="275">
        <v>994</v>
      </c>
      <c r="S26" s="275">
        <v>845</v>
      </c>
      <c r="T26" s="275">
        <v>762</v>
      </c>
      <c r="U26" s="275">
        <v>1285</v>
      </c>
      <c r="V26" s="275">
        <v>1172</v>
      </c>
      <c r="W26" s="275">
        <v>972</v>
      </c>
      <c r="X26" s="275">
        <v>230</v>
      </c>
      <c r="Y26" s="275">
        <v>245</v>
      </c>
      <c r="Z26" s="347">
        <f t="shared" si="8"/>
        <v>8621</v>
      </c>
      <c r="AA26" s="275">
        <v>10</v>
      </c>
      <c r="AB26" s="275">
        <v>11</v>
      </c>
      <c r="AC26" s="275">
        <v>11</v>
      </c>
      <c r="AD26" s="275">
        <v>11</v>
      </c>
      <c r="AE26" s="276">
        <v>20</v>
      </c>
      <c r="AF26" s="276">
        <v>24</v>
      </c>
      <c r="AG26" s="276">
        <v>25</v>
      </c>
      <c r="AH26" s="276">
        <v>25</v>
      </c>
      <c r="AI26" s="276">
        <v>18</v>
      </c>
      <c r="AJ26" s="276">
        <v>22</v>
      </c>
      <c r="AK26" s="276">
        <v>23</v>
      </c>
      <c r="AL26" s="9">
        <f t="shared" si="11"/>
        <v>18.181818181818183</v>
      </c>
      <c r="AM26" s="277">
        <f t="shared" ref="AM26:AM28" si="51">IF(C26=0,0,O26/(C26*AA26)*100)</f>
        <v>83.870967741935488</v>
      </c>
      <c r="AN26" s="277">
        <f t="shared" si="41"/>
        <v>82.94051627384961</v>
      </c>
      <c r="AO26" s="277">
        <f t="shared" si="42"/>
        <v>76.440460947503198</v>
      </c>
      <c r="AP26" s="277">
        <f t="shared" si="43"/>
        <v>95.119617224880386</v>
      </c>
      <c r="AQ26" s="277">
        <f t="shared" si="44"/>
        <v>62.132352941176471</v>
      </c>
      <c r="AR26" s="277">
        <f t="shared" si="45"/>
        <v>51.20967741935484</v>
      </c>
      <c r="AS26" s="277">
        <f t="shared" si="46"/>
        <v>63.456790123456784</v>
      </c>
      <c r="AT26" s="277">
        <f t="shared" si="47"/>
        <v>62.506666666666668</v>
      </c>
      <c r="AU26" s="277">
        <f t="shared" si="48"/>
        <v>81.818181818181827</v>
      </c>
      <c r="AV26" s="277">
        <f t="shared" si="49"/>
        <v>61.497326203208559</v>
      </c>
      <c r="AW26" s="277">
        <f t="shared" si="50"/>
        <v>48.418972332015805</v>
      </c>
      <c r="AX26" s="191">
        <f t="shared" si="4"/>
        <v>69.946502699293603</v>
      </c>
    </row>
    <row r="27" spans="1:50">
      <c r="A27" s="273">
        <v>21</v>
      </c>
      <c r="B27" s="274" t="s">
        <v>43</v>
      </c>
      <c r="C27" s="276">
        <v>27</v>
      </c>
      <c r="D27" s="276">
        <v>31</v>
      </c>
      <c r="E27" s="276">
        <v>31</v>
      </c>
      <c r="F27" s="276">
        <v>27</v>
      </c>
      <c r="G27" s="276">
        <v>20</v>
      </c>
      <c r="H27" s="276">
        <v>31</v>
      </c>
      <c r="I27" s="276">
        <v>32</v>
      </c>
      <c r="J27" s="276">
        <v>32</v>
      </c>
      <c r="K27" s="276">
        <v>35</v>
      </c>
      <c r="L27" s="276">
        <v>6</v>
      </c>
      <c r="M27" s="275">
        <v>9</v>
      </c>
      <c r="N27" s="5">
        <f t="shared" si="6"/>
        <v>281</v>
      </c>
      <c r="O27" s="275">
        <v>248</v>
      </c>
      <c r="P27" s="275">
        <v>310</v>
      </c>
      <c r="Q27" s="275">
        <v>302</v>
      </c>
      <c r="R27" s="275">
        <v>270</v>
      </c>
      <c r="S27" s="275">
        <v>269</v>
      </c>
      <c r="T27" s="275">
        <v>424</v>
      </c>
      <c r="U27" s="275">
        <v>526</v>
      </c>
      <c r="V27" s="275">
        <v>602</v>
      </c>
      <c r="W27" s="275">
        <v>558</v>
      </c>
      <c r="X27" s="275">
        <v>77</v>
      </c>
      <c r="Y27" s="275">
        <v>122</v>
      </c>
      <c r="Z27" s="347">
        <f t="shared" si="8"/>
        <v>3708</v>
      </c>
      <c r="AA27" s="275">
        <v>10</v>
      </c>
      <c r="AB27" s="275">
        <v>10</v>
      </c>
      <c r="AC27" s="275">
        <v>10</v>
      </c>
      <c r="AD27" s="275">
        <v>10</v>
      </c>
      <c r="AE27" s="276">
        <v>22</v>
      </c>
      <c r="AF27" s="276">
        <v>23</v>
      </c>
      <c r="AG27" s="276">
        <v>30</v>
      </c>
      <c r="AH27" s="276">
        <v>28</v>
      </c>
      <c r="AI27" s="276">
        <v>24</v>
      </c>
      <c r="AJ27" s="276">
        <v>19</v>
      </c>
      <c r="AK27" s="276">
        <v>20</v>
      </c>
      <c r="AL27" s="9">
        <f t="shared" si="11"/>
        <v>18.727272727272727</v>
      </c>
      <c r="AM27" s="277">
        <f t="shared" si="51"/>
        <v>91.851851851851848</v>
      </c>
      <c r="AN27" s="277">
        <f t="shared" si="41"/>
        <v>100</v>
      </c>
      <c r="AO27" s="277">
        <f t="shared" si="42"/>
        <v>97.41935483870968</v>
      </c>
      <c r="AP27" s="277">
        <f t="shared" si="43"/>
        <v>100</v>
      </c>
      <c r="AQ27" s="277">
        <f t="shared" si="44"/>
        <v>61.136363636363633</v>
      </c>
      <c r="AR27" s="277">
        <f t="shared" si="45"/>
        <v>59.467040673211777</v>
      </c>
      <c r="AS27" s="277">
        <f t="shared" si="46"/>
        <v>54.791666666666671</v>
      </c>
      <c r="AT27" s="277">
        <f t="shared" si="47"/>
        <v>67.1875</v>
      </c>
      <c r="AU27" s="277">
        <f t="shared" si="48"/>
        <v>66.428571428571431</v>
      </c>
      <c r="AV27" s="277">
        <f t="shared" si="49"/>
        <v>67.543859649122808</v>
      </c>
      <c r="AW27" s="277">
        <f t="shared" si="50"/>
        <v>67.777777777777786</v>
      </c>
      <c r="AX27" s="191">
        <f t="shared" si="4"/>
        <v>75.782180592934154</v>
      </c>
    </row>
    <row r="28" spans="1:50">
      <c r="A28" s="273">
        <v>22</v>
      </c>
      <c r="B28" s="276" t="s">
        <v>44</v>
      </c>
      <c r="C28" s="276">
        <v>11</v>
      </c>
      <c r="D28" s="276">
        <v>4</v>
      </c>
      <c r="E28" s="276">
        <v>9</v>
      </c>
      <c r="F28" s="276">
        <v>8</v>
      </c>
      <c r="G28" s="276">
        <v>4</v>
      </c>
      <c r="H28" s="276">
        <v>7</v>
      </c>
      <c r="I28" s="276">
        <v>7</v>
      </c>
      <c r="J28" s="276">
        <v>7</v>
      </c>
      <c r="K28" s="276">
        <v>11</v>
      </c>
      <c r="L28" s="276">
        <v>0</v>
      </c>
      <c r="M28" s="275">
        <v>3</v>
      </c>
      <c r="N28" s="5">
        <f t="shared" si="6"/>
        <v>71</v>
      </c>
      <c r="O28" s="275">
        <v>110</v>
      </c>
      <c r="P28" s="275">
        <v>40</v>
      </c>
      <c r="Q28" s="275">
        <v>90</v>
      </c>
      <c r="R28" s="275">
        <v>80</v>
      </c>
      <c r="S28" s="275">
        <v>60</v>
      </c>
      <c r="T28" s="275">
        <v>97</v>
      </c>
      <c r="U28" s="275">
        <v>133</v>
      </c>
      <c r="V28" s="275">
        <v>119</v>
      </c>
      <c r="W28" s="275">
        <v>177</v>
      </c>
      <c r="X28" s="275">
        <v>0</v>
      </c>
      <c r="Y28" s="275">
        <v>36</v>
      </c>
      <c r="Z28" s="347">
        <f t="shared" si="8"/>
        <v>942</v>
      </c>
      <c r="AA28" s="275">
        <v>10</v>
      </c>
      <c r="AB28" s="275">
        <v>10</v>
      </c>
      <c r="AC28" s="275">
        <v>10</v>
      </c>
      <c r="AD28" s="275">
        <v>10</v>
      </c>
      <c r="AE28" s="276">
        <v>15</v>
      </c>
      <c r="AF28" s="276">
        <v>17</v>
      </c>
      <c r="AG28" s="276">
        <v>19</v>
      </c>
      <c r="AH28" s="276">
        <v>19</v>
      </c>
      <c r="AI28" s="276">
        <v>18</v>
      </c>
      <c r="AJ28" s="276"/>
      <c r="AK28" s="276">
        <v>14</v>
      </c>
      <c r="AL28" s="9">
        <f t="shared" si="11"/>
        <v>14.2</v>
      </c>
      <c r="AM28" s="277">
        <f t="shared" si="51"/>
        <v>100</v>
      </c>
      <c r="AN28" s="277">
        <f t="shared" si="41"/>
        <v>100</v>
      </c>
      <c r="AO28" s="277">
        <f t="shared" si="42"/>
        <v>100</v>
      </c>
      <c r="AP28" s="277">
        <f t="shared" si="43"/>
        <v>100</v>
      </c>
      <c r="AQ28" s="277">
        <f t="shared" si="44"/>
        <v>100</v>
      </c>
      <c r="AR28" s="277">
        <f t="shared" si="45"/>
        <v>81.512605042016801</v>
      </c>
      <c r="AS28" s="277">
        <f t="shared" si="46"/>
        <v>100</v>
      </c>
      <c r="AT28" s="277">
        <f t="shared" si="47"/>
        <v>89.473684210526315</v>
      </c>
      <c r="AU28" s="277">
        <f t="shared" si="48"/>
        <v>89.393939393939391</v>
      </c>
      <c r="AV28" s="277"/>
      <c r="AW28" s="277">
        <f t="shared" si="50"/>
        <v>85.714285714285708</v>
      </c>
      <c r="AX28" s="191">
        <f t="shared" si="4"/>
        <v>94.609451436076824</v>
      </c>
    </row>
    <row r="29" spans="1:50">
      <c r="A29" s="7"/>
      <c r="B29" s="12" t="s">
        <v>45</v>
      </c>
      <c r="C29" s="5">
        <f>SUM(C30:C61)</f>
        <v>3280</v>
      </c>
      <c r="D29" s="5">
        <f t="shared" ref="D29:M29" si="52">SUM(D30:D61)</f>
        <v>3093</v>
      </c>
      <c r="E29" s="5">
        <f t="shared" si="52"/>
        <v>3213</v>
      </c>
      <c r="F29" s="5">
        <f t="shared" si="52"/>
        <v>2926</v>
      </c>
      <c r="G29" s="5">
        <f t="shared" si="52"/>
        <v>2950</v>
      </c>
      <c r="H29" s="5">
        <f t="shared" si="52"/>
        <v>2752</v>
      </c>
      <c r="I29" s="5">
        <f t="shared" si="52"/>
        <v>2550</v>
      </c>
      <c r="J29" s="5">
        <f t="shared" si="52"/>
        <v>2487</v>
      </c>
      <c r="K29" s="5">
        <f t="shared" si="52"/>
        <v>2372</v>
      </c>
      <c r="L29" s="5">
        <f t="shared" si="52"/>
        <v>1089</v>
      </c>
      <c r="M29" s="5">
        <f t="shared" si="52"/>
        <v>1188</v>
      </c>
      <c r="N29" s="5">
        <f t="shared" si="6"/>
        <v>27900</v>
      </c>
      <c r="O29" s="5">
        <f>SUM(O30:O61)</f>
        <v>26563.131000000001</v>
      </c>
      <c r="P29" s="5">
        <f t="shared" ref="P29:Y29" si="53">SUM(P30:P61)</f>
        <v>25670.215</v>
      </c>
      <c r="Q29" s="5">
        <f t="shared" si="53"/>
        <v>26227.471799999999</v>
      </c>
      <c r="R29" s="5">
        <f t="shared" si="53"/>
        <v>26538.400000000001</v>
      </c>
      <c r="S29" s="5">
        <f t="shared" si="53"/>
        <v>31386.424000000003</v>
      </c>
      <c r="T29" s="5">
        <f t="shared" si="53"/>
        <v>33423.947399999997</v>
      </c>
      <c r="U29" s="5">
        <f t="shared" si="53"/>
        <v>38049.828800000003</v>
      </c>
      <c r="V29" s="5">
        <f t="shared" si="53"/>
        <v>39781.739000000001</v>
      </c>
      <c r="W29" s="5">
        <f t="shared" si="53"/>
        <v>35251.027999999998</v>
      </c>
      <c r="X29" s="5">
        <f t="shared" si="53"/>
        <v>15734.1459</v>
      </c>
      <c r="Y29" s="5">
        <f t="shared" si="53"/>
        <v>16043.3174</v>
      </c>
      <c r="Z29" s="347">
        <f t="shared" si="8"/>
        <v>314669.6483</v>
      </c>
      <c r="AA29" s="5">
        <f>AVERAGE(AA30:AA61)</f>
        <v>9.1333333333333329</v>
      </c>
      <c r="AB29" s="5">
        <f t="shared" ref="AB29:AK29" si="54">AVERAGE(AB30:AB61)</f>
        <v>9.3333333333333339</v>
      </c>
      <c r="AC29" s="5">
        <f t="shared" si="54"/>
        <v>9.3666666666666671</v>
      </c>
      <c r="AD29" s="5">
        <f t="shared" si="54"/>
        <v>10.4</v>
      </c>
      <c r="AE29" s="5">
        <f t="shared" si="54"/>
        <v>12.935483870967742</v>
      </c>
      <c r="AF29" s="5">
        <f t="shared" si="54"/>
        <v>14.451612903225806</v>
      </c>
      <c r="AG29" s="5">
        <f t="shared" si="54"/>
        <v>17</v>
      </c>
      <c r="AH29" s="5">
        <f t="shared" si="54"/>
        <v>18.1875</v>
      </c>
      <c r="AI29" s="5">
        <f t="shared" si="54"/>
        <v>15.8125</v>
      </c>
      <c r="AJ29" s="5">
        <f t="shared" si="54"/>
        <v>14.844827586206897</v>
      </c>
      <c r="AK29" s="5">
        <f t="shared" si="54"/>
        <v>14.533333333333333</v>
      </c>
      <c r="AL29" s="9">
        <f t="shared" si="11"/>
        <v>13.272599184278828</v>
      </c>
      <c r="AM29" s="9">
        <f>AVERAGE(AM30:AM61)</f>
        <v>89.51312767443271</v>
      </c>
      <c r="AN29" s="9">
        <f t="shared" ref="AN29:AW29" si="55">AVERAGE(AN30:AN61)</f>
        <v>90.36288994815034</v>
      </c>
      <c r="AO29" s="9">
        <f t="shared" si="55"/>
        <v>89.04753783348923</v>
      </c>
      <c r="AP29" s="9">
        <f t="shared" si="55"/>
        <v>88.847038456829765</v>
      </c>
      <c r="AQ29" s="9">
        <f t="shared" si="55"/>
        <v>86.526024986622318</v>
      </c>
      <c r="AR29" s="9">
        <f t="shared" si="55"/>
        <v>86.527527008511399</v>
      </c>
      <c r="AS29" s="9">
        <f t="shared" si="55"/>
        <v>89.204536825502089</v>
      </c>
      <c r="AT29" s="9">
        <f t="shared" si="55"/>
        <v>89.219371123540682</v>
      </c>
      <c r="AU29" s="9">
        <f t="shared" si="55"/>
        <v>93.980355832811313</v>
      </c>
      <c r="AV29" s="9">
        <f t="shared" si="55"/>
        <v>96.798551575703243</v>
      </c>
      <c r="AW29" s="9">
        <f t="shared" si="55"/>
        <v>94.802468985235222</v>
      </c>
      <c r="AX29" s="191">
        <f t="shared" si="4"/>
        <v>90.439039113711658</v>
      </c>
    </row>
    <row r="30" spans="1:50" ht="15.75" customHeight="1">
      <c r="A30" s="349">
        <v>1</v>
      </c>
      <c r="B30" s="350" t="s">
        <v>46</v>
      </c>
      <c r="C30" s="359">
        <v>0</v>
      </c>
      <c r="D30" s="359">
        <v>0</v>
      </c>
      <c r="E30" s="359">
        <v>0</v>
      </c>
      <c r="F30" s="359">
        <v>0</v>
      </c>
      <c r="G30" s="359">
        <v>50</v>
      </c>
      <c r="H30" s="359">
        <v>60</v>
      </c>
      <c r="I30" s="359">
        <v>53</v>
      </c>
      <c r="J30" s="359">
        <v>53</v>
      </c>
      <c r="K30" s="359">
        <v>46</v>
      </c>
      <c r="L30" s="359">
        <v>53</v>
      </c>
      <c r="M30" s="359">
        <v>49</v>
      </c>
      <c r="N30" s="5">
        <f t="shared" si="6"/>
        <v>364</v>
      </c>
      <c r="O30" s="359">
        <v>0</v>
      </c>
      <c r="P30" s="359">
        <v>0</v>
      </c>
      <c r="Q30" s="359">
        <v>0</v>
      </c>
      <c r="R30" s="359">
        <v>0</v>
      </c>
      <c r="S30" s="359">
        <v>700</v>
      </c>
      <c r="T30" s="359">
        <v>872</v>
      </c>
      <c r="U30" s="359">
        <v>871</v>
      </c>
      <c r="V30" s="359">
        <v>927</v>
      </c>
      <c r="W30" s="359">
        <v>780</v>
      </c>
      <c r="X30" s="359">
        <v>811</v>
      </c>
      <c r="Y30" s="359">
        <v>815</v>
      </c>
      <c r="Z30" s="347">
        <f t="shared" si="8"/>
        <v>5776</v>
      </c>
      <c r="AA30" s="359"/>
      <c r="AB30" s="359"/>
      <c r="AC30" s="359"/>
      <c r="AD30" s="359"/>
      <c r="AE30" s="360">
        <v>14</v>
      </c>
      <c r="AF30" s="360">
        <v>15</v>
      </c>
      <c r="AG30" s="360">
        <v>17</v>
      </c>
      <c r="AH30" s="360">
        <v>18</v>
      </c>
      <c r="AI30" s="360">
        <v>17</v>
      </c>
      <c r="AJ30" s="360">
        <v>16</v>
      </c>
      <c r="AK30" s="360">
        <v>17</v>
      </c>
      <c r="AL30" s="9">
        <f t="shared" si="11"/>
        <v>16.285714285714285</v>
      </c>
      <c r="AM30" s="351"/>
      <c r="AN30" s="351"/>
      <c r="AO30" s="351"/>
      <c r="AP30" s="351"/>
      <c r="AQ30" s="351">
        <f t="shared" ref="AQ30" si="56">IF(G30=0,0,S30/(G30*AE30)*100)</f>
        <v>100</v>
      </c>
      <c r="AR30" s="351">
        <f t="shared" ref="AR30" si="57">IF(H30=0,0,T30/(H30*AF30)*100)</f>
        <v>96.888888888888886</v>
      </c>
      <c r="AS30" s="351">
        <f t="shared" ref="AS30" si="58">IF(I30=0,0,U30/(I30*AG30)*100)</f>
        <v>96.670366259711429</v>
      </c>
      <c r="AT30" s="351">
        <f t="shared" ref="AT30" si="59">IF(J30=0,0,V30/(J30*AH30)*100)</f>
        <v>97.169811320754718</v>
      </c>
      <c r="AU30" s="351">
        <f t="shared" ref="AU30" si="60">IF(K30=0,0,W30/(K30*AI30)*100)</f>
        <v>99.744245524296673</v>
      </c>
      <c r="AV30" s="351">
        <f t="shared" ref="AV30" si="61">IF(L30=0,0,X30/(L30*AJ30)*100)</f>
        <v>95.636792452830193</v>
      </c>
      <c r="AW30" s="351">
        <f t="shared" ref="AW30" si="62">IF(M30=0,0,Y30/(M30*AK30)*100)</f>
        <v>97.839135654261696</v>
      </c>
      <c r="AX30" s="191">
        <f t="shared" si="4"/>
        <v>97.707034300106216</v>
      </c>
    </row>
    <row r="31" spans="1:50" ht="15.75" customHeight="1">
      <c r="A31" s="349">
        <v>2</v>
      </c>
      <c r="B31" s="383" t="s">
        <v>47</v>
      </c>
      <c r="C31" s="359">
        <v>138</v>
      </c>
      <c r="D31" s="359">
        <v>114</v>
      </c>
      <c r="E31" s="359">
        <v>121</v>
      </c>
      <c r="F31" s="359">
        <v>99</v>
      </c>
      <c r="G31" s="359">
        <v>133</v>
      </c>
      <c r="H31" s="359">
        <v>124</v>
      </c>
      <c r="I31" s="359">
        <v>97</v>
      </c>
      <c r="J31" s="359">
        <v>77</v>
      </c>
      <c r="K31" s="359">
        <v>110</v>
      </c>
      <c r="L31" s="359">
        <v>67</v>
      </c>
      <c r="M31" s="359">
        <v>79</v>
      </c>
      <c r="N31" s="5">
        <f t="shared" si="6"/>
        <v>1159</v>
      </c>
      <c r="O31" s="385">
        <v>1155.3084000000001</v>
      </c>
      <c r="P31" s="385">
        <v>954.38520000000005</v>
      </c>
      <c r="Q31" s="385">
        <v>1012.9878</v>
      </c>
      <c r="R31" s="385">
        <v>920.89800000000002</v>
      </c>
      <c r="S31" s="385">
        <v>1484.5992000000001</v>
      </c>
      <c r="T31" s="385">
        <v>1614.8271999999999</v>
      </c>
      <c r="U31" s="385">
        <v>1533.8998000000001</v>
      </c>
      <c r="V31" s="385">
        <v>1074.3810000000001</v>
      </c>
      <c r="W31" s="385">
        <v>1534.8300000000002</v>
      </c>
      <c r="X31" s="385">
        <v>966.0127</v>
      </c>
      <c r="Y31" s="385">
        <v>1175.7728</v>
      </c>
      <c r="Z31" s="347">
        <f t="shared" si="8"/>
        <v>13427.902099999999</v>
      </c>
      <c r="AA31" s="377">
        <v>9</v>
      </c>
      <c r="AB31" s="377">
        <v>9</v>
      </c>
      <c r="AC31" s="377">
        <v>9</v>
      </c>
      <c r="AD31" s="377">
        <v>10</v>
      </c>
      <c r="AE31" s="377">
        <v>12</v>
      </c>
      <c r="AF31" s="377">
        <v>14</v>
      </c>
      <c r="AG31" s="377">
        <v>17</v>
      </c>
      <c r="AH31" s="377">
        <v>15</v>
      </c>
      <c r="AI31" s="377">
        <v>15</v>
      </c>
      <c r="AJ31" s="377">
        <v>15.5</v>
      </c>
      <c r="AK31" s="377">
        <v>16</v>
      </c>
      <c r="AL31" s="9">
        <f t="shared" si="11"/>
        <v>12.863636363636363</v>
      </c>
      <c r="AM31" s="351">
        <f t="shared" ref="AM31:AM60" si="63">IF(C31=0,0,O31/(C31*AA31)*100)</f>
        <v>93.02000000000001</v>
      </c>
      <c r="AN31" s="351">
        <f t="shared" ref="AN31:AN60" si="64">IF(D31=0,0,P31/(D31*AB31)*100)</f>
        <v>93.02</v>
      </c>
      <c r="AO31" s="351">
        <f t="shared" ref="AO31:AO60" si="65">IF(E31=0,0,Q31/(E31*AC31)*100)</f>
        <v>93.02</v>
      </c>
      <c r="AP31" s="351">
        <f t="shared" ref="AP31:AP60" si="66">IF(F31=0,0,R31/(F31*AD31)*100)</f>
        <v>93.02</v>
      </c>
      <c r="AQ31" s="351">
        <f t="shared" ref="AQ31:AQ60" si="67">IF(G31=0,0,S31/(G31*AE31)*100)</f>
        <v>93.02</v>
      </c>
      <c r="AR31" s="351">
        <f t="shared" ref="AR31:AR60" si="68">IF(H31=0,0,T31/(H31*AF31)*100)</f>
        <v>93.02</v>
      </c>
      <c r="AS31" s="351">
        <f t="shared" ref="AS31:AS60" si="69">IF(I31=0,0,U31/(I31*AG31)*100)</f>
        <v>93.02000000000001</v>
      </c>
      <c r="AT31" s="351">
        <f t="shared" ref="AT31:AT61" si="70">IF(J31=0,0,V31/(J31*AH31)*100)</f>
        <v>93.02</v>
      </c>
      <c r="AU31" s="351">
        <f t="shared" ref="AU31:AU61" si="71">IF(K31=0,0,W31/(K31*AI31)*100)</f>
        <v>93.02000000000001</v>
      </c>
      <c r="AV31" s="351">
        <f t="shared" ref="AV31:AV61" si="72">IF(L31=0,0,X31/(L31*AJ31)*100)</f>
        <v>93.02</v>
      </c>
      <c r="AW31" s="351">
        <f t="shared" ref="AW31:AW61" si="73">IF(M31=0,0,Y31/(M31*AK31)*100)</f>
        <v>93.02</v>
      </c>
      <c r="AX31" s="191">
        <f t="shared" si="4"/>
        <v>93.02</v>
      </c>
    </row>
    <row r="32" spans="1:50" ht="15.75" customHeight="1">
      <c r="A32" s="349">
        <v>3</v>
      </c>
      <c r="B32" s="353" t="s">
        <v>48</v>
      </c>
      <c r="C32" s="361">
        <v>101</v>
      </c>
      <c r="D32" s="361">
        <v>93</v>
      </c>
      <c r="E32" s="361">
        <v>99</v>
      </c>
      <c r="F32" s="361">
        <v>79</v>
      </c>
      <c r="G32" s="361">
        <v>100</v>
      </c>
      <c r="H32" s="361">
        <v>94</v>
      </c>
      <c r="I32" s="361">
        <v>84</v>
      </c>
      <c r="J32" s="361">
        <v>82</v>
      </c>
      <c r="K32" s="361">
        <v>82</v>
      </c>
      <c r="L32" s="362">
        <v>34</v>
      </c>
      <c r="M32" s="362">
        <v>34</v>
      </c>
      <c r="N32" s="5">
        <f t="shared" si="6"/>
        <v>882</v>
      </c>
      <c r="O32" s="361">
        <v>802</v>
      </c>
      <c r="P32" s="361">
        <v>773</v>
      </c>
      <c r="Q32" s="361">
        <v>799</v>
      </c>
      <c r="R32" s="361">
        <v>777</v>
      </c>
      <c r="S32" s="361">
        <v>1013</v>
      </c>
      <c r="T32" s="361">
        <v>1082</v>
      </c>
      <c r="U32" s="361">
        <v>1224</v>
      </c>
      <c r="V32" s="361">
        <v>1163</v>
      </c>
      <c r="W32" s="361">
        <v>1003</v>
      </c>
      <c r="X32" s="359">
        <v>442</v>
      </c>
      <c r="Y32" s="361">
        <v>476</v>
      </c>
      <c r="Z32" s="347">
        <f t="shared" si="8"/>
        <v>9554</v>
      </c>
      <c r="AA32" s="359">
        <v>9</v>
      </c>
      <c r="AB32" s="359">
        <v>9</v>
      </c>
      <c r="AC32" s="359">
        <v>9</v>
      </c>
      <c r="AD32" s="359">
        <v>10</v>
      </c>
      <c r="AE32" s="359">
        <v>12</v>
      </c>
      <c r="AF32" s="359">
        <v>13</v>
      </c>
      <c r="AG32" s="359">
        <v>15</v>
      </c>
      <c r="AH32" s="359">
        <v>16</v>
      </c>
      <c r="AI32" s="359">
        <v>13</v>
      </c>
      <c r="AJ32" s="359">
        <v>13</v>
      </c>
      <c r="AK32" s="359">
        <v>14</v>
      </c>
      <c r="AL32" s="9">
        <f t="shared" si="11"/>
        <v>12.090909090909092</v>
      </c>
      <c r="AM32" s="351">
        <f t="shared" si="63"/>
        <v>88.228822882288227</v>
      </c>
      <c r="AN32" s="351">
        <f t="shared" si="64"/>
        <v>92.353643966547196</v>
      </c>
      <c r="AO32" s="351">
        <f t="shared" si="65"/>
        <v>89.674523007856351</v>
      </c>
      <c r="AP32" s="351">
        <f t="shared" si="66"/>
        <v>98.354430379746844</v>
      </c>
      <c r="AQ32" s="351">
        <f t="shared" si="67"/>
        <v>84.416666666666657</v>
      </c>
      <c r="AR32" s="351">
        <f t="shared" si="68"/>
        <v>88.54337152209493</v>
      </c>
      <c r="AS32" s="351">
        <f t="shared" si="69"/>
        <v>97.142857142857139</v>
      </c>
      <c r="AT32" s="351">
        <f t="shared" si="70"/>
        <v>88.643292682926827</v>
      </c>
      <c r="AU32" s="351">
        <f t="shared" si="71"/>
        <v>94.090056285178235</v>
      </c>
      <c r="AV32" s="351">
        <f t="shared" si="72"/>
        <v>100</v>
      </c>
      <c r="AW32" s="351">
        <f t="shared" si="73"/>
        <v>100</v>
      </c>
      <c r="AX32" s="191">
        <f t="shared" si="4"/>
        <v>92.858878594196582</v>
      </c>
    </row>
    <row r="33" spans="1:50" ht="15.75" customHeight="1">
      <c r="A33" s="349">
        <v>4</v>
      </c>
      <c r="B33" s="353" t="s">
        <v>49</v>
      </c>
      <c r="C33" s="359">
        <v>162</v>
      </c>
      <c r="D33" s="359">
        <v>152</v>
      </c>
      <c r="E33" s="359">
        <v>160</v>
      </c>
      <c r="F33" s="359">
        <v>147</v>
      </c>
      <c r="G33" s="359">
        <v>164</v>
      </c>
      <c r="H33" s="359">
        <v>154</v>
      </c>
      <c r="I33" s="359">
        <v>152</v>
      </c>
      <c r="J33" s="359">
        <v>125</v>
      </c>
      <c r="K33" s="359">
        <v>121</v>
      </c>
      <c r="L33" s="359">
        <v>51</v>
      </c>
      <c r="M33" s="359">
        <v>86</v>
      </c>
      <c r="N33" s="5">
        <f t="shared" si="6"/>
        <v>1474</v>
      </c>
      <c r="O33" s="359">
        <v>1310</v>
      </c>
      <c r="P33" s="359">
        <v>1309</v>
      </c>
      <c r="Q33" s="359">
        <v>1310</v>
      </c>
      <c r="R33" s="359">
        <v>1322</v>
      </c>
      <c r="S33" s="359">
        <v>1680</v>
      </c>
      <c r="T33" s="359">
        <v>1813</v>
      </c>
      <c r="U33" s="359">
        <v>2320</v>
      </c>
      <c r="V33" s="359">
        <v>2032</v>
      </c>
      <c r="W33" s="359">
        <v>2057</v>
      </c>
      <c r="X33" s="359">
        <v>765</v>
      </c>
      <c r="Y33" s="359">
        <v>1290</v>
      </c>
      <c r="Z33" s="347">
        <f t="shared" si="8"/>
        <v>17208</v>
      </c>
      <c r="AA33" s="359">
        <v>9</v>
      </c>
      <c r="AB33" s="359">
        <v>9</v>
      </c>
      <c r="AC33" s="359">
        <v>9</v>
      </c>
      <c r="AD33" s="359">
        <v>10</v>
      </c>
      <c r="AE33" s="359">
        <v>11</v>
      </c>
      <c r="AF33" s="359">
        <v>13</v>
      </c>
      <c r="AG33" s="359">
        <v>16</v>
      </c>
      <c r="AH33" s="359">
        <v>17</v>
      </c>
      <c r="AI33" s="359">
        <v>17</v>
      </c>
      <c r="AJ33" s="359">
        <v>15</v>
      </c>
      <c r="AK33" s="359">
        <v>15</v>
      </c>
      <c r="AL33" s="9">
        <f t="shared" si="11"/>
        <v>12.818181818181818</v>
      </c>
      <c r="AM33" s="351">
        <f t="shared" si="63"/>
        <v>89.849108367626883</v>
      </c>
      <c r="AN33" s="351">
        <f t="shared" si="64"/>
        <v>95.687134502923982</v>
      </c>
      <c r="AO33" s="351">
        <f t="shared" si="65"/>
        <v>90.972222222222214</v>
      </c>
      <c r="AP33" s="351">
        <f t="shared" si="66"/>
        <v>89.931972789115648</v>
      </c>
      <c r="AQ33" s="351">
        <f t="shared" si="67"/>
        <v>93.126385809312637</v>
      </c>
      <c r="AR33" s="351">
        <f t="shared" si="68"/>
        <v>90.55944055944056</v>
      </c>
      <c r="AS33" s="351">
        <f t="shared" si="69"/>
        <v>95.39473684210526</v>
      </c>
      <c r="AT33" s="351">
        <f t="shared" si="70"/>
        <v>95.623529411764707</v>
      </c>
      <c r="AU33" s="351">
        <f t="shared" si="71"/>
        <v>100</v>
      </c>
      <c r="AV33" s="351">
        <f t="shared" si="72"/>
        <v>100</v>
      </c>
      <c r="AW33" s="351">
        <f t="shared" si="73"/>
        <v>100</v>
      </c>
      <c r="AX33" s="191">
        <f t="shared" si="4"/>
        <v>94.649502773137428</v>
      </c>
    </row>
    <row r="34" spans="1:50" ht="15.75" customHeight="1">
      <c r="A34" s="349">
        <v>5</v>
      </c>
      <c r="B34" s="354" t="s">
        <v>50</v>
      </c>
      <c r="C34" s="359">
        <v>180</v>
      </c>
      <c r="D34" s="359">
        <v>166</v>
      </c>
      <c r="E34" s="359">
        <v>168</v>
      </c>
      <c r="F34" s="359">
        <v>142</v>
      </c>
      <c r="G34" s="359">
        <v>166</v>
      </c>
      <c r="H34" s="359">
        <v>151</v>
      </c>
      <c r="I34" s="359">
        <v>111</v>
      </c>
      <c r="J34" s="359">
        <v>111</v>
      </c>
      <c r="K34" s="359">
        <v>122</v>
      </c>
      <c r="L34" s="359">
        <v>97</v>
      </c>
      <c r="M34" s="359">
        <v>62</v>
      </c>
      <c r="N34" s="5">
        <f t="shared" si="6"/>
        <v>1476</v>
      </c>
      <c r="O34" s="359">
        <v>1429</v>
      </c>
      <c r="P34" s="359">
        <v>1363</v>
      </c>
      <c r="Q34" s="359">
        <v>1455</v>
      </c>
      <c r="R34" s="359">
        <v>1360</v>
      </c>
      <c r="S34" s="359">
        <v>1544</v>
      </c>
      <c r="T34" s="359">
        <v>1712</v>
      </c>
      <c r="U34" s="359">
        <v>1581</v>
      </c>
      <c r="V34" s="359">
        <v>1697</v>
      </c>
      <c r="W34" s="359">
        <v>1796</v>
      </c>
      <c r="X34" s="359">
        <v>1512</v>
      </c>
      <c r="Y34" s="359">
        <v>930</v>
      </c>
      <c r="Z34" s="347">
        <f t="shared" si="8"/>
        <v>16379</v>
      </c>
      <c r="AA34" s="359">
        <v>9</v>
      </c>
      <c r="AB34" s="359">
        <v>9</v>
      </c>
      <c r="AC34" s="359">
        <v>9</v>
      </c>
      <c r="AD34" s="359">
        <v>10</v>
      </c>
      <c r="AE34" s="359">
        <v>12</v>
      </c>
      <c r="AF34" s="359">
        <v>14</v>
      </c>
      <c r="AG34" s="359">
        <v>16</v>
      </c>
      <c r="AH34" s="359">
        <v>16</v>
      </c>
      <c r="AI34" s="359">
        <v>15</v>
      </c>
      <c r="AJ34" s="359">
        <v>16</v>
      </c>
      <c r="AK34" s="359">
        <v>15</v>
      </c>
      <c r="AL34" s="9">
        <f t="shared" si="11"/>
        <v>12.818181818181818</v>
      </c>
      <c r="AM34" s="351">
        <f t="shared" si="63"/>
        <v>88.209876543209873</v>
      </c>
      <c r="AN34" s="351">
        <f t="shared" si="64"/>
        <v>91.231593038821956</v>
      </c>
      <c r="AO34" s="351">
        <f t="shared" si="65"/>
        <v>96.230158730158735</v>
      </c>
      <c r="AP34" s="351">
        <f t="shared" si="66"/>
        <v>95.774647887323937</v>
      </c>
      <c r="AQ34" s="351">
        <f t="shared" si="67"/>
        <v>77.510040160642575</v>
      </c>
      <c r="AR34" s="351">
        <f t="shared" si="68"/>
        <v>80.98391674550615</v>
      </c>
      <c r="AS34" s="351">
        <f t="shared" si="69"/>
        <v>89.020270270270274</v>
      </c>
      <c r="AT34" s="351">
        <f t="shared" si="70"/>
        <v>95.551801801801801</v>
      </c>
      <c r="AU34" s="351">
        <f t="shared" si="71"/>
        <v>98.142076502732252</v>
      </c>
      <c r="AV34" s="351">
        <f t="shared" si="72"/>
        <v>97.422680412371136</v>
      </c>
      <c r="AW34" s="351">
        <f t="shared" si="73"/>
        <v>100</v>
      </c>
      <c r="AX34" s="191">
        <f t="shared" si="4"/>
        <v>91.82518746298534</v>
      </c>
    </row>
    <row r="35" spans="1:50" ht="15.75" customHeight="1">
      <c r="A35" s="349">
        <v>6</v>
      </c>
      <c r="B35" s="355" t="s">
        <v>51</v>
      </c>
      <c r="C35" s="363">
        <v>181</v>
      </c>
      <c r="D35" s="363">
        <v>174</v>
      </c>
      <c r="E35" s="363">
        <v>181</v>
      </c>
      <c r="F35" s="364">
        <v>154</v>
      </c>
      <c r="G35" s="364">
        <v>142</v>
      </c>
      <c r="H35" s="364">
        <v>137</v>
      </c>
      <c r="I35" s="364">
        <v>130</v>
      </c>
      <c r="J35" s="364">
        <v>121</v>
      </c>
      <c r="K35" s="364">
        <v>121</v>
      </c>
      <c r="L35" s="364">
        <v>54</v>
      </c>
      <c r="M35" s="364">
        <v>50</v>
      </c>
      <c r="N35" s="5">
        <f t="shared" si="6"/>
        <v>1445</v>
      </c>
      <c r="O35" s="363">
        <v>1435</v>
      </c>
      <c r="P35" s="363">
        <v>1274</v>
      </c>
      <c r="Q35" s="363">
        <v>1292</v>
      </c>
      <c r="R35" s="363">
        <v>1261</v>
      </c>
      <c r="S35" s="363">
        <v>1443</v>
      </c>
      <c r="T35" s="363">
        <v>1377</v>
      </c>
      <c r="U35" s="363">
        <v>1993</v>
      </c>
      <c r="V35" s="363">
        <v>1774</v>
      </c>
      <c r="W35" s="363">
        <v>1766</v>
      </c>
      <c r="X35" s="363">
        <v>745</v>
      </c>
      <c r="Y35" s="363">
        <v>700</v>
      </c>
      <c r="Z35" s="347">
        <f t="shared" si="8"/>
        <v>15060</v>
      </c>
      <c r="AA35" s="363">
        <v>9</v>
      </c>
      <c r="AB35" s="363">
        <v>9</v>
      </c>
      <c r="AC35" s="363">
        <v>9</v>
      </c>
      <c r="AD35" s="363">
        <v>10</v>
      </c>
      <c r="AE35" s="363">
        <v>13</v>
      </c>
      <c r="AF35" s="363">
        <v>14</v>
      </c>
      <c r="AG35" s="363">
        <v>19</v>
      </c>
      <c r="AH35" s="363">
        <v>20</v>
      </c>
      <c r="AI35" s="363">
        <v>18</v>
      </c>
      <c r="AJ35" s="363">
        <v>14</v>
      </c>
      <c r="AK35" s="363">
        <v>14</v>
      </c>
      <c r="AL35" s="9">
        <f t="shared" si="11"/>
        <v>13.545454545454545</v>
      </c>
      <c r="AM35" s="351">
        <f t="shared" si="63"/>
        <v>88.090853284223442</v>
      </c>
      <c r="AN35" s="351">
        <f t="shared" si="64"/>
        <v>81.35376756066411</v>
      </c>
      <c r="AO35" s="351">
        <f t="shared" si="65"/>
        <v>79.31246163290362</v>
      </c>
      <c r="AP35" s="351">
        <f t="shared" si="66"/>
        <v>81.883116883116884</v>
      </c>
      <c r="AQ35" s="351">
        <f t="shared" si="67"/>
        <v>78.16901408450704</v>
      </c>
      <c r="AR35" s="351">
        <f t="shared" si="68"/>
        <v>71.793534932221064</v>
      </c>
      <c r="AS35" s="351">
        <f t="shared" si="69"/>
        <v>80.688259109311744</v>
      </c>
      <c r="AT35" s="351">
        <f t="shared" si="70"/>
        <v>73.305785123966942</v>
      </c>
      <c r="AU35" s="351">
        <f t="shared" si="71"/>
        <v>81.083562901744727</v>
      </c>
      <c r="AV35" s="351">
        <f t="shared" si="72"/>
        <v>98.544973544973544</v>
      </c>
      <c r="AW35" s="351">
        <f t="shared" si="73"/>
        <v>100</v>
      </c>
      <c r="AX35" s="191">
        <f t="shared" si="4"/>
        <v>83.111393550693919</v>
      </c>
    </row>
    <row r="36" spans="1:50">
      <c r="A36" s="349">
        <v>7</v>
      </c>
      <c r="B36" s="352" t="s">
        <v>52</v>
      </c>
      <c r="C36" s="359">
        <v>29</v>
      </c>
      <c r="D36" s="359">
        <v>32</v>
      </c>
      <c r="E36" s="359">
        <v>48</v>
      </c>
      <c r="F36" s="359">
        <v>26</v>
      </c>
      <c r="G36" s="359">
        <v>25</v>
      </c>
      <c r="H36" s="359">
        <v>26</v>
      </c>
      <c r="I36" s="359">
        <v>22</v>
      </c>
      <c r="J36" s="359">
        <v>19</v>
      </c>
      <c r="K36" s="359">
        <v>21</v>
      </c>
      <c r="L36" s="359">
        <v>16</v>
      </c>
      <c r="M36" s="359">
        <v>16</v>
      </c>
      <c r="N36" s="5">
        <f t="shared" si="6"/>
        <v>280</v>
      </c>
      <c r="O36" s="359">
        <v>261</v>
      </c>
      <c r="P36" s="359">
        <v>320</v>
      </c>
      <c r="Q36" s="359">
        <v>480</v>
      </c>
      <c r="R36" s="359">
        <v>286</v>
      </c>
      <c r="S36" s="359">
        <v>325</v>
      </c>
      <c r="T36" s="359">
        <v>364</v>
      </c>
      <c r="U36" s="359">
        <v>396</v>
      </c>
      <c r="V36" s="359">
        <v>361</v>
      </c>
      <c r="W36" s="359">
        <v>357</v>
      </c>
      <c r="X36" s="359">
        <v>224</v>
      </c>
      <c r="Y36" s="359">
        <v>224</v>
      </c>
      <c r="Z36" s="347">
        <f t="shared" si="8"/>
        <v>3598</v>
      </c>
      <c r="AA36" s="359">
        <v>9</v>
      </c>
      <c r="AB36" s="359">
        <v>10</v>
      </c>
      <c r="AC36" s="359">
        <v>10</v>
      </c>
      <c r="AD36" s="359">
        <v>11</v>
      </c>
      <c r="AE36" s="359">
        <v>13</v>
      </c>
      <c r="AF36" s="359">
        <v>14</v>
      </c>
      <c r="AG36" s="359">
        <v>18</v>
      </c>
      <c r="AH36" s="359">
        <v>19</v>
      </c>
      <c r="AI36" s="359">
        <v>17</v>
      </c>
      <c r="AJ36" s="359">
        <v>14</v>
      </c>
      <c r="AK36" s="359">
        <v>14</v>
      </c>
      <c r="AL36" s="9">
        <f t="shared" si="11"/>
        <v>13.545454545454545</v>
      </c>
      <c r="AM36" s="351">
        <f t="shared" si="63"/>
        <v>100</v>
      </c>
      <c r="AN36" s="351">
        <f t="shared" si="64"/>
        <v>100</v>
      </c>
      <c r="AO36" s="351">
        <f t="shared" si="65"/>
        <v>100</v>
      </c>
      <c r="AP36" s="351">
        <f t="shared" si="66"/>
        <v>100</v>
      </c>
      <c r="AQ36" s="351">
        <f t="shared" si="67"/>
        <v>100</v>
      </c>
      <c r="AR36" s="351">
        <f t="shared" si="68"/>
        <v>100</v>
      </c>
      <c r="AS36" s="351">
        <f t="shared" si="69"/>
        <v>100</v>
      </c>
      <c r="AT36" s="351">
        <f t="shared" si="70"/>
        <v>100</v>
      </c>
      <c r="AU36" s="351">
        <f t="shared" si="71"/>
        <v>100</v>
      </c>
      <c r="AV36" s="351">
        <f t="shared" si="72"/>
        <v>100</v>
      </c>
      <c r="AW36" s="351">
        <f t="shared" si="73"/>
        <v>100</v>
      </c>
      <c r="AX36" s="191">
        <f t="shared" si="4"/>
        <v>100</v>
      </c>
    </row>
    <row r="37" spans="1:50">
      <c r="A37" s="349">
        <v>8</v>
      </c>
      <c r="B37" s="356" t="s">
        <v>53</v>
      </c>
      <c r="C37" s="364">
        <v>148</v>
      </c>
      <c r="D37" s="364">
        <v>122</v>
      </c>
      <c r="E37" s="364">
        <v>130</v>
      </c>
      <c r="F37" s="364">
        <v>103</v>
      </c>
      <c r="G37" s="364">
        <v>135</v>
      </c>
      <c r="H37" s="364">
        <v>144</v>
      </c>
      <c r="I37" s="364">
        <v>118</v>
      </c>
      <c r="J37" s="364">
        <v>100</v>
      </c>
      <c r="K37" s="364">
        <v>122</v>
      </c>
      <c r="L37" s="364">
        <v>51</v>
      </c>
      <c r="M37" s="364">
        <v>76</v>
      </c>
      <c r="N37" s="5">
        <f t="shared" si="6"/>
        <v>1249</v>
      </c>
      <c r="O37" s="364">
        <v>1169</v>
      </c>
      <c r="P37" s="364">
        <v>1015</v>
      </c>
      <c r="Q37" s="364">
        <v>1090</v>
      </c>
      <c r="R37" s="364">
        <v>995</v>
      </c>
      <c r="S37" s="364">
        <v>1360</v>
      </c>
      <c r="T37" s="364">
        <v>1674</v>
      </c>
      <c r="U37" s="364">
        <v>1814</v>
      </c>
      <c r="V37" s="364">
        <v>1644</v>
      </c>
      <c r="W37" s="364">
        <v>1938</v>
      </c>
      <c r="X37" s="364">
        <v>654</v>
      </c>
      <c r="Y37" s="364">
        <v>901</v>
      </c>
      <c r="Z37" s="347">
        <f t="shared" si="8"/>
        <v>14254</v>
      </c>
      <c r="AA37" s="364">
        <v>9</v>
      </c>
      <c r="AB37" s="364">
        <v>9</v>
      </c>
      <c r="AC37" s="364">
        <v>9</v>
      </c>
      <c r="AD37" s="364">
        <v>10</v>
      </c>
      <c r="AE37" s="364">
        <v>12</v>
      </c>
      <c r="AF37" s="364">
        <v>14</v>
      </c>
      <c r="AG37" s="364">
        <v>17</v>
      </c>
      <c r="AH37" s="364">
        <v>18</v>
      </c>
      <c r="AI37" s="365">
        <v>16</v>
      </c>
      <c r="AJ37" s="365">
        <v>13</v>
      </c>
      <c r="AK37" s="365">
        <v>12</v>
      </c>
      <c r="AL37" s="9">
        <f t="shared" si="11"/>
        <v>12.636363636363637</v>
      </c>
      <c r="AM37" s="351">
        <f t="shared" si="63"/>
        <v>87.762762762762762</v>
      </c>
      <c r="AN37" s="351">
        <f t="shared" si="64"/>
        <v>92.440801457194894</v>
      </c>
      <c r="AO37" s="351">
        <f t="shared" si="65"/>
        <v>93.162393162393158</v>
      </c>
      <c r="AP37" s="351">
        <f t="shared" si="66"/>
        <v>96.601941747572823</v>
      </c>
      <c r="AQ37" s="351">
        <f t="shared" si="67"/>
        <v>83.950617283950606</v>
      </c>
      <c r="AR37" s="351">
        <f t="shared" si="68"/>
        <v>83.035714285714292</v>
      </c>
      <c r="AS37" s="351">
        <f t="shared" si="69"/>
        <v>90.428713858424729</v>
      </c>
      <c r="AT37" s="351">
        <f t="shared" si="70"/>
        <v>91.333333333333329</v>
      </c>
      <c r="AU37" s="351">
        <f t="shared" si="71"/>
        <v>99.282786885245898</v>
      </c>
      <c r="AV37" s="351">
        <f t="shared" si="72"/>
        <v>98.642533936651589</v>
      </c>
      <c r="AW37" s="351">
        <f t="shared" si="73"/>
        <v>98.793859649122808</v>
      </c>
      <c r="AX37" s="191">
        <f t="shared" si="4"/>
        <v>92.312314396578827</v>
      </c>
    </row>
    <row r="38" spans="1:50">
      <c r="A38" s="349">
        <v>9</v>
      </c>
      <c r="B38" s="353" t="s">
        <v>54</v>
      </c>
      <c r="C38" s="359">
        <v>94</v>
      </c>
      <c r="D38" s="359">
        <v>113</v>
      </c>
      <c r="E38" s="359">
        <v>112</v>
      </c>
      <c r="F38" s="359">
        <v>87</v>
      </c>
      <c r="G38" s="359">
        <v>86</v>
      </c>
      <c r="H38" s="359">
        <v>77</v>
      </c>
      <c r="I38" s="359">
        <v>79</v>
      </c>
      <c r="J38" s="359">
        <v>80</v>
      </c>
      <c r="K38" s="359">
        <v>72</v>
      </c>
      <c r="L38" s="359">
        <v>31</v>
      </c>
      <c r="M38" s="359">
        <v>43</v>
      </c>
      <c r="N38" s="5">
        <f t="shared" si="6"/>
        <v>874</v>
      </c>
      <c r="O38" s="359">
        <v>767</v>
      </c>
      <c r="P38" s="359">
        <v>869</v>
      </c>
      <c r="Q38" s="359">
        <v>823</v>
      </c>
      <c r="R38" s="359">
        <v>711</v>
      </c>
      <c r="S38" s="359">
        <v>911</v>
      </c>
      <c r="T38" s="359">
        <v>984</v>
      </c>
      <c r="U38" s="359">
        <v>1152</v>
      </c>
      <c r="V38" s="359">
        <v>1284</v>
      </c>
      <c r="W38" s="359">
        <v>1100</v>
      </c>
      <c r="X38" s="359">
        <v>370</v>
      </c>
      <c r="Y38" s="359">
        <v>473</v>
      </c>
      <c r="Z38" s="347">
        <f t="shared" si="8"/>
        <v>9444</v>
      </c>
      <c r="AA38" s="359">
        <v>9</v>
      </c>
      <c r="AB38" s="359">
        <v>9</v>
      </c>
      <c r="AC38" s="359">
        <v>9</v>
      </c>
      <c r="AD38" s="359">
        <v>10</v>
      </c>
      <c r="AE38" s="359">
        <v>13</v>
      </c>
      <c r="AF38" s="359">
        <v>15</v>
      </c>
      <c r="AG38" s="359">
        <v>17</v>
      </c>
      <c r="AH38" s="359">
        <v>19</v>
      </c>
      <c r="AI38" s="359">
        <v>16</v>
      </c>
      <c r="AJ38" s="359">
        <v>12</v>
      </c>
      <c r="AK38" s="359">
        <v>11</v>
      </c>
      <c r="AL38" s="9">
        <f t="shared" si="11"/>
        <v>12.727272727272727</v>
      </c>
      <c r="AM38" s="351">
        <f t="shared" si="63"/>
        <v>90.66193853427896</v>
      </c>
      <c r="AN38" s="351">
        <f t="shared" si="64"/>
        <v>85.447394296951813</v>
      </c>
      <c r="AO38" s="351">
        <f t="shared" si="65"/>
        <v>81.646825396825392</v>
      </c>
      <c r="AP38" s="351">
        <f t="shared" si="66"/>
        <v>81.724137931034477</v>
      </c>
      <c r="AQ38" s="351">
        <f t="shared" si="67"/>
        <v>81.48479427549195</v>
      </c>
      <c r="AR38" s="351">
        <f t="shared" si="68"/>
        <v>85.194805194805184</v>
      </c>
      <c r="AS38" s="351">
        <f t="shared" si="69"/>
        <v>85.778108711839167</v>
      </c>
      <c r="AT38" s="351">
        <f t="shared" si="70"/>
        <v>84.473684210526315</v>
      </c>
      <c r="AU38" s="351">
        <f t="shared" si="71"/>
        <v>95.486111111111114</v>
      </c>
      <c r="AV38" s="351">
        <f t="shared" si="72"/>
        <v>99.462365591397855</v>
      </c>
      <c r="AW38" s="351">
        <f t="shared" si="73"/>
        <v>100</v>
      </c>
      <c r="AX38" s="191">
        <f t="shared" si="4"/>
        <v>88.305469568569293</v>
      </c>
    </row>
    <row r="39" spans="1:50">
      <c r="A39" s="349">
        <v>10</v>
      </c>
      <c r="B39" s="353" t="s">
        <v>55</v>
      </c>
      <c r="C39" s="364">
        <v>108</v>
      </c>
      <c r="D39" s="364">
        <v>97</v>
      </c>
      <c r="E39" s="364">
        <v>96</v>
      </c>
      <c r="F39" s="364">
        <v>122</v>
      </c>
      <c r="G39" s="364">
        <v>123</v>
      </c>
      <c r="H39" s="364">
        <v>116</v>
      </c>
      <c r="I39" s="364">
        <v>106</v>
      </c>
      <c r="J39" s="364">
        <v>81</v>
      </c>
      <c r="K39" s="364">
        <v>75</v>
      </c>
      <c r="L39" s="364">
        <v>59</v>
      </c>
      <c r="M39" s="364">
        <v>53</v>
      </c>
      <c r="N39" s="5">
        <f t="shared" si="6"/>
        <v>1036</v>
      </c>
      <c r="O39" s="364">
        <v>898</v>
      </c>
      <c r="P39" s="364">
        <v>861</v>
      </c>
      <c r="Q39" s="364">
        <v>848</v>
      </c>
      <c r="R39" s="364">
        <v>1204</v>
      </c>
      <c r="S39" s="364">
        <v>1270</v>
      </c>
      <c r="T39" s="364">
        <v>1340</v>
      </c>
      <c r="U39" s="364">
        <v>1453</v>
      </c>
      <c r="V39" s="364">
        <v>1245</v>
      </c>
      <c r="W39" s="364">
        <v>1162</v>
      </c>
      <c r="X39" s="364">
        <v>782</v>
      </c>
      <c r="Y39" s="364">
        <v>757</v>
      </c>
      <c r="Z39" s="347">
        <f t="shared" si="8"/>
        <v>11820</v>
      </c>
      <c r="AA39" s="364">
        <v>9</v>
      </c>
      <c r="AB39" s="364">
        <v>9</v>
      </c>
      <c r="AC39" s="364">
        <v>9</v>
      </c>
      <c r="AD39" s="364">
        <v>10</v>
      </c>
      <c r="AE39" s="364">
        <v>12</v>
      </c>
      <c r="AF39" s="364">
        <v>13</v>
      </c>
      <c r="AG39" s="364">
        <v>16</v>
      </c>
      <c r="AH39" s="364">
        <v>16</v>
      </c>
      <c r="AI39" s="364">
        <v>16</v>
      </c>
      <c r="AJ39" s="364">
        <v>14</v>
      </c>
      <c r="AK39" s="364">
        <v>15</v>
      </c>
      <c r="AL39" s="9">
        <f t="shared" si="11"/>
        <v>12.636363636363637</v>
      </c>
      <c r="AM39" s="351">
        <f t="shared" si="63"/>
        <v>92.386831275720155</v>
      </c>
      <c r="AN39" s="351">
        <f t="shared" si="64"/>
        <v>98.62542955326461</v>
      </c>
      <c r="AO39" s="351">
        <f t="shared" si="65"/>
        <v>98.148148148148152</v>
      </c>
      <c r="AP39" s="351">
        <f t="shared" si="66"/>
        <v>98.688524590163937</v>
      </c>
      <c r="AQ39" s="351">
        <f t="shared" si="67"/>
        <v>86.043360433604335</v>
      </c>
      <c r="AR39" s="351">
        <f t="shared" si="68"/>
        <v>88.859416445623339</v>
      </c>
      <c r="AS39" s="351">
        <f t="shared" si="69"/>
        <v>85.672169811320757</v>
      </c>
      <c r="AT39" s="351">
        <f t="shared" si="70"/>
        <v>96.06481481481481</v>
      </c>
      <c r="AU39" s="351">
        <f t="shared" si="71"/>
        <v>96.833333333333343</v>
      </c>
      <c r="AV39" s="351">
        <f t="shared" si="72"/>
        <v>94.673123486682812</v>
      </c>
      <c r="AW39" s="351">
        <f t="shared" si="73"/>
        <v>95.220125786163521</v>
      </c>
      <c r="AX39" s="191">
        <f t="shared" si="4"/>
        <v>93.74684342534907</v>
      </c>
    </row>
    <row r="40" spans="1:50">
      <c r="A40" s="349">
        <v>11</v>
      </c>
      <c r="B40" s="383" t="s">
        <v>56</v>
      </c>
      <c r="C40" s="359">
        <v>54</v>
      </c>
      <c r="D40" s="359">
        <v>52</v>
      </c>
      <c r="E40" s="359">
        <v>50</v>
      </c>
      <c r="F40" s="359">
        <v>52</v>
      </c>
      <c r="G40" s="359">
        <v>49</v>
      </c>
      <c r="H40" s="359">
        <v>38</v>
      </c>
      <c r="I40" s="359">
        <v>40</v>
      </c>
      <c r="J40" s="359">
        <v>50</v>
      </c>
      <c r="K40" s="359">
        <v>50</v>
      </c>
      <c r="L40" s="359">
        <v>24</v>
      </c>
      <c r="M40" s="359">
        <v>24</v>
      </c>
      <c r="N40" s="5">
        <f t="shared" si="6"/>
        <v>483</v>
      </c>
      <c r="O40" s="385">
        <v>462.2346</v>
      </c>
      <c r="P40" s="385">
        <v>445.1148</v>
      </c>
      <c r="Q40" s="385">
        <v>427.99499999999995</v>
      </c>
      <c r="R40" s="385">
        <v>494.57199999999995</v>
      </c>
      <c r="S40" s="385">
        <v>559.24680000000001</v>
      </c>
      <c r="T40" s="385">
        <v>505.98519999999996</v>
      </c>
      <c r="U40" s="385">
        <v>646.74799999999993</v>
      </c>
      <c r="V40" s="385">
        <v>855.9899999999999</v>
      </c>
      <c r="W40" s="385">
        <v>760.88</v>
      </c>
      <c r="X40" s="385">
        <v>296.7432</v>
      </c>
      <c r="Y40" s="385">
        <v>319.56959999999998</v>
      </c>
      <c r="Z40" s="347">
        <f t="shared" si="8"/>
        <v>5775.0792000000001</v>
      </c>
      <c r="AA40" s="377">
        <v>9</v>
      </c>
      <c r="AB40" s="377">
        <v>9</v>
      </c>
      <c r="AC40" s="377">
        <v>9</v>
      </c>
      <c r="AD40" s="377">
        <v>10</v>
      </c>
      <c r="AE40" s="377">
        <v>12</v>
      </c>
      <c r="AF40" s="377">
        <v>14</v>
      </c>
      <c r="AG40" s="377">
        <v>17</v>
      </c>
      <c r="AH40" s="377">
        <v>18</v>
      </c>
      <c r="AI40" s="377">
        <v>16</v>
      </c>
      <c r="AJ40" s="377">
        <v>13</v>
      </c>
      <c r="AK40" s="377">
        <v>14</v>
      </c>
      <c r="AL40" s="9">
        <f t="shared" si="11"/>
        <v>12.818181818181818</v>
      </c>
      <c r="AM40" s="351">
        <f t="shared" si="63"/>
        <v>95.11</v>
      </c>
      <c r="AN40" s="351">
        <f t="shared" si="64"/>
        <v>95.11</v>
      </c>
      <c r="AO40" s="351">
        <f t="shared" si="65"/>
        <v>95.109999999999985</v>
      </c>
      <c r="AP40" s="351">
        <f t="shared" si="66"/>
        <v>95.11</v>
      </c>
      <c r="AQ40" s="351">
        <f t="shared" si="67"/>
        <v>95.11</v>
      </c>
      <c r="AR40" s="351">
        <f t="shared" si="68"/>
        <v>95.11</v>
      </c>
      <c r="AS40" s="351">
        <f t="shared" si="69"/>
        <v>95.11</v>
      </c>
      <c r="AT40" s="351">
        <f t="shared" si="70"/>
        <v>95.109999999999985</v>
      </c>
      <c r="AU40" s="351">
        <f t="shared" si="71"/>
        <v>95.11</v>
      </c>
      <c r="AV40" s="351">
        <f t="shared" si="72"/>
        <v>95.11</v>
      </c>
      <c r="AW40" s="351">
        <f t="shared" si="73"/>
        <v>95.11</v>
      </c>
      <c r="AX40" s="191">
        <f t="shared" si="4"/>
        <v>95.11</v>
      </c>
    </row>
    <row r="41" spans="1:50">
      <c r="A41" s="349">
        <v>12</v>
      </c>
      <c r="B41" s="353" t="s">
        <v>57</v>
      </c>
      <c r="C41" s="371">
        <v>62</v>
      </c>
      <c r="D41" s="371">
        <v>84</v>
      </c>
      <c r="E41" s="371">
        <v>54</v>
      </c>
      <c r="F41" s="371">
        <v>56</v>
      </c>
      <c r="G41" s="371">
        <v>57</v>
      </c>
      <c r="H41" s="371">
        <v>56</v>
      </c>
      <c r="I41" s="372">
        <v>50</v>
      </c>
      <c r="J41" s="371">
        <v>50</v>
      </c>
      <c r="K41" s="371">
        <v>53</v>
      </c>
      <c r="L41" s="371">
        <v>24</v>
      </c>
      <c r="M41" s="371">
        <v>25</v>
      </c>
      <c r="N41" s="5">
        <f t="shared" si="6"/>
        <v>571</v>
      </c>
      <c r="O41" s="359">
        <v>493</v>
      </c>
      <c r="P41" s="359">
        <v>681</v>
      </c>
      <c r="Q41" s="359">
        <v>477</v>
      </c>
      <c r="R41" s="359">
        <v>525</v>
      </c>
      <c r="S41" s="359">
        <v>618</v>
      </c>
      <c r="T41" s="359">
        <v>687</v>
      </c>
      <c r="U41" s="359">
        <v>787</v>
      </c>
      <c r="V41" s="359">
        <v>814</v>
      </c>
      <c r="W41" s="359">
        <v>792</v>
      </c>
      <c r="X41" s="359">
        <v>369</v>
      </c>
      <c r="Y41" s="359">
        <v>400</v>
      </c>
      <c r="Z41" s="347">
        <f t="shared" si="8"/>
        <v>6643</v>
      </c>
      <c r="AA41" s="359">
        <v>11</v>
      </c>
      <c r="AB41" s="359">
        <v>11</v>
      </c>
      <c r="AC41" s="359">
        <v>11</v>
      </c>
      <c r="AD41" s="359">
        <v>12</v>
      </c>
      <c r="AE41" s="359">
        <v>14</v>
      </c>
      <c r="AF41" s="359">
        <v>16</v>
      </c>
      <c r="AG41" s="359">
        <v>19</v>
      </c>
      <c r="AH41" s="359">
        <v>20</v>
      </c>
      <c r="AI41" s="359">
        <v>15</v>
      </c>
      <c r="AJ41" s="359">
        <v>16</v>
      </c>
      <c r="AK41" s="359">
        <v>16</v>
      </c>
      <c r="AL41" s="9">
        <f t="shared" si="11"/>
        <v>14.636363636363637</v>
      </c>
      <c r="AM41" s="351">
        <f t="shared" si="63"/>
        <v>72.287390029325522</v>
      </c>
      <c r="AN41" s="351">
        <f t="shared" si="64"/>
        <v>73.701298701298697</v>
      </c>
      <c r="AO41" s="351">
        <f t="shared" si="65"/>
        <v>80.303030303030297</v>
      </c>
      <c r="AP41" s="351">
        <f t="shared" si="66"/>
        <v>78.125</v>
      </c>
      <c r="AQ41" s="351">
        <f t="shared" si="67"/>
        <v>77.443609022556387</v>
      </c>
      <c r="AR41" s="351">
        <f t="shared" si="68"/>
        <v>76.674107142857139</v>
      </c>
      <c r="AS41" s="351">
        <f t="shared" si="69"/>
        <v>82.84210526315789</v>
      </c>
      <c r="AT41" s="351">
        <f t="shared" si="70"/>
        <v>81.399999999999991</v>
      </c>
      <c r="AU41" s="351">
        <f t="shared" si="71"/>
        <v>99.622641509433961</v>
      </c>
      <c r="AV41" s="351">
        <f t="shared" si="72"/>
        <v>96.09375</v>
      </c>
      <c r="AW41" s="351">
        <f t="shared" si="73"/>
        <v>100</v>
      </c>
      <c r="AX41" s="191">
        <f t="shared" si="4"/>
        <v>83.49935745196909</v>
      </c>
    </row>
    <row r="42" spans="1:50">
      <c r="A42" s="349">
        <v>13</v>
      </c>
      <c r="B42" s="353" t="s">
        <v>58</v>
      </c>
      <c r="C42" s="373">
        <v>120</v>
      </c>
      <c r="D42" s="373">
        <v>109</v>
      </c>
      <c r="E42" s="373">
        <v>112</v>
      </c>
      <c r="F42" s="373">
        <v>104</v>
      </c>
      <c r="G42" s="373">
        <v>99</v>
      </c>
      <c r="H42" s="373">
        <v>112</v>
      </c>
      <c r="I42" s="373">
        <v>105</v>
      </c>
      <c r="J42" s="373">
        <v>106</v>
      </c>
      <c r="K42" s="373">
        <v>75</v>
      </c>
      <c r="L42" s="373">
        <v>24</v>
      </c>
      <c r="M42" s="373">
        <v>23</v>
      </c>
      <c r="N42" s="5">
        <f t="shared" si="6"/>
        <v>989</v>
      </c>
      <c r="O42" s="366">
        <v>803</v>
      </c>
      <c r="P42" s="366">
        <v>859</v>
      </c>
      <c r="Q42" s="366">
        <v>882</v>
      </c>
      <c r="R42" s="366">
        <v>936</v>
      </c>
      <c r="S42" s="366">
        <v>1059</v>
      </c>
      <c r="T42" s="366">
        <v>1386</v>
      </c>
      <c r="U42" s="366">
        <v>1563</v>
      </c>
      <c r="V42" s="366">
        <v>1546</v>
      </c>
      <c r="W42" s="366">
        <v>1188</v>
      </c>
      <c r="X42" s="366">
        <v>302</v>
      </c>
      <c r="Y42" s="366">
        <v>313</v>
      </c>
      <c r="Z42" s="347">
        <f t="shared" si="8"/>
        <v>10837</v>
      </c>
      <c r="AA42" s="367">
        <v>9</v>
      </c>
      <c r="AB42" s="367">
        <v>11</v>
      </c>
      <c r="AC42" s="367">
        <v>11</v>
      </c>
      <c r="AD42" s="367">
        <v>12</v>
      </c>
      <c r="AE42" s="367">
        <v>14</v>
      </c>
      <c r="AF42" s="367">
        <v>16</v>
      </c>
      <c r="AG42" s="367">
        <v>19</v>
      </c>
      <c r="AH42" s="367">
        <v>18</v>
      </c>
      <c r="AI42" s="367">
        <v>17</v>
      </c>
      <c r="AJ42" s="367">
        <v>15</v>
      </c>
      <c r="AK42" s="367">
        <v>15</v>
      </c>
      <c r="AL42" s="9">
        <f t="shared" si="11"/>
        <v>14.272727272727273</v>
      </c>
      <c r="AM42" s="351">
        <f t="shared" si="63"/>
        <v>74.351851851851848</v>
      </c>
      <c r="AN42" s="351">
        <f t="shared" si="64"/>
        <v>71.643035863219353</v>
      </c>
      <c r="AO42" s="351">
        <f t="shared" si="65"/>
        <v>71.590909090909093</v>
      </c>
      <c r="AP42" s="351">
        <f t="shared" si="66"/>
        <v>75</v>
      </c>
      <c r="AQ42" s="351">
        <f t="shared" si="67"/>
        <v>76.406926406926416</v>
      </c>
      <c r="AR42" s="351">
        <f t="shared" si="68"/>
        <v>77.34375</v>
      </c>
      <c r="AS42" s="351">
        <f t="shared" si="69"/>
        <v>78.345864661654133</v>
      </c>
      <c r="AT42" s="351">
        <f t="shared" si="70"/>
        <v>81.027253668763095</v>
      </c>
      <c r="AU42" s="351">
        <f t="shared" si="71"/>
        <v>93.17647058823529</v>
      </c>
      <c r="AV42" s="351">
        <f t="shared" si="72"/>
        <v>83.888888888888886</v>
      </c>
      <c r="AW42" s="351">
        <f t="shared" si="73"/>
        <v>90.724637681159422</v>
      </c>
      <c r="AX42" s="191">
        <f t="shared" si="4"/>
        <v>79.409053518327951</v>
      </c>
    </row>
    <row r="43" spans="1:50">
      <c r="A43" s="349">
        <v>14</v>
      </c>
      <c r="B43" s="352" t="s">
        <v>59</v>
      </c>
      <c r="C43" s="374">
        <v>74</v>
      </c>
      <c r="D43" s="374">
        <v>82</v>
      </c>
      <c r="E43" s="374">
        <v>80</v>
      </c>
      <c r="F43" s="374">
        <v>103</v>
      </c>
      <c r="G43" s="374">
        <v>79</v>
      </c>
      <c r="H43" s="374">
        <v>76</v>
      </c>
      <c r="I43" s="374">
        <v>51</v>
      </c>
      <c r="J43" s="374">
        <v>51</v>
      </c>
      <c r="K43" s="374">
        <v>51</v>
      </c>
      <c r="L43" s="374">
        <v>29</v>
      </c>
      <c r="M43" s="374">
        <v>23</v>
      </c>
      <c r="N43" s="5">
        <f t="shared" si="6"/>
        <v>699</v>
      </c>
      <c r="O43" s="364">
        <v>581</v>
      </c>
      <c r="P43" s="364">
        <v>645</v>
      </c>
      <c r="Q43" s="364">
        <v>647</v>
      </c>
      <c r="R43" s="364">
        <v>856</v>
      </c>
      <c r="S43" s="364">
        <v>792</v>
      </c>
      <c r="T43" s="364">
        <v>911</v>
      </c>
      <c r="U43" s="364">
        <v>857</v>
      </c>
      <c r="V43" s="364">
        <v>982</v>
      </c>
      <c r="W43" s="364">
        <v>851</v>
      </c>
      <c r="X43" s="364">
        <v>406</v>
      </c>
      <c r="Y43" s="364">
        <v>330</v>
      </c>
      <c r="Z43" s="347">
        <f t="shared" si="8"/>
        <v>7858</v>
      </c>
      <c r="AA43" s="365">
        <v>10</v>
      </c>
      <c r="AB43" s="365">
        <v>11</v>
      </c>
      <c r="AC43" s="365">
        <v>11</v>
      </c>
      <c r="AD43" s="365">
        <v>12</v>
      </c>
      <c r="AE43" s="365">
        <v>14</v>
      </c>
      <c r="AF43" s="365">
        <v>15</v>
      </c>
      <c r="AG43" s="365">
        <v>19</v>
      </c>
      <c r="AH43" s="365">
        <v>20</v>
      </c>
      <c r="AI43" s="365">
        <v>17</v>
      </c>
      <c r="AJ43" s="365">
        <v>16</v>
      </c>
      <c r="AK43" s="365">
        <v>17</v>
      </c>
      <c r="AL43" s="9">
        <f t="shared" si="11"/>
        <v>14.727272727272727</v>
      </c>
      <c r="AM43" s="351">
        <f t="shared" si="63"/>
        <v>78.513513513513516</v>
      </c>
      <c r="AN43" s="351">
        <f t="shared" si="64"/>
        <v>71.507760532150783</v>
      </c>
      <c r="AO43" s="351">
        <f t="shared" si="65"/>
        <v>73.522727272727266</v>
      </c>
      <c r="AP43" s="351">
        <f t="shared" si="66"/>
        <v>69.255663430420711</v>
      </c>
      <c r="AQ43" s="351">
        <f t="shared" si="67"/>
        <v>71.609403254972875</v>
      </c>
      <c r="AR43" s="351">
        <f t="shared" si="68"/>
        <v>79.912280701754383</v>
      </c>
      <c r="AS43" s="351">
        <f t="shared" si="69"/>
        <v>88.441692466460267</v>
      </c>
      <c r="AT43" s="351">
        <f t="shared" si="70"/>
        <v>96.274509803921575</v>
      </c>
      <c r="AU43" s="351">
        <f t="shared" si="71"/>
        <v>98.154555940023073</v>
      </c>
      <c r="AV43" s="351">
        <f t="shared" si="72"/>
        <v>87.5</v>
      </c>
      <c r="AW43" s="351">
        <f t="shared" si="73"/>
        <v>84.398976982097182</v>
      </c>
      <c r="AX43" s="191">
        <f t="shared" si="4"/>
        <v>81.735553081640148</v>
      </c>
    </row>
    <row r="44" spans="1:50">
      <c r="A44" s="349">
        <v>15</v>
      </c>
      <c r="B44" s="353" t="s">
        <v>60</v>
      </c>
      <c r="C44" s="371">
        <v>179</v>
      </c>
      <c r="D44" s="371">
        <v>175</v>
      </c>
      <c r="E44" s="371">
        <v>158</v>
      </c>
      <c r="F44" s="371">
        <v>131</v>
      </c>
      <c r="G44" s="371">
        <v>103</v>
      </c>
      <c r="H44" s="371">
        <v>135</v>
      </c>
      <c r="I44" s="371">
        <v>104</v>
      </c>
      <c r="J44" s="371">
        <v>122</v>
      </c>
      <c r="K44" s="371">
        <v>98</v>
      </c>
      <c r="L44" s="371">
        <v>62</v>
      </c>
      <c r="M44" s="371">
        <v>42</v>
      </c>
      <c r="N44" s="5">
        <f t="shared" si="6"/>
        <v>1309</v>
      </c>
      <c r="O44" s="359">
        <v>1460</v>
      </c>
      <c r="P44" s="359">
        <v>1423</v>
      </c>
      <c r="Q44" s="359">
        <v>1296</v>
      </c>
      <c r="R44" s="359">
        <v>1176</v>
      </c>
      <c r="S44" s="359">
        <v>1084</v>
      </c>
      <c r="T44" s="359">
        <v>1651</v>
      </c>
      <c r="U44" s="359">
        <v>1582</v>
      </c>
      <c r="V44" s="359">
        <v>1896</v>
      </c>
      <c r="W44" s="359">
        <v>1534</v>
      </c>
      <c r="X44" s="359">
        <v>883</v>
      </c>
      <c r="Y44" s="359">
        <v>610</v>
      </c>
      <c r="Z44" s="347">
        <f t="shared" si="8"/>
        <v>14595</v>
      </c>
      <c r="AA44" s="367">
        <v>9</v>
      </c>
      <c r="AB44" s="367">
        <v>9</v>
      </c>
      <c r="AC44" s="367">
        <v>9</v>
      </c>
      <c r="AD44" s="367">
        <v>10</v>
      </c>
      <c r="AE44" s="367">
        <v>12</v>
      </c>
      <c r="AF44" s="367">
        <v>13</v>
      </c>
      <c r="AG44" s="367">
        <v>17</v>
      </c>
      <c r="AH44" s="367">
        <v>20</v>
      </c>
      <c r="AI44" s="367">
        <v>16</v>
      </c>
      <c r="AJ44" s="367">
        <v>15</v>
      </c>
      <c r="AK44" s="367">
        <v>15</v>
      </c>
      <c r="AL44" s="9">
        <f t="shared" si="11"/>
        <v>13.181818181818182</v>
      </c>
      <c r="AM44" s="351">
        <f t="shared" si="63"/>
        <v>90.626939788950963</v>
      </c>
      <c r="AN44" s="351">
        <f t="shared" si="64"/>
        <v>90.349206349206341</v>
      </c>
      <c r="AO44" s="351">
        <f t="shared" si="65"/>
        <v>91.139240506329116</v>
      </c>
      <c r="AP44" s="351">
        <f t="shared" si="66"/>
        <v>89.770992366412216</v>
      </c>
      <c r="AQ44" s="351">
        <f t="shared" si="67"/>
        <v>87.702265372168284</v>
      </c>
      <c r="AR44" s="351">
        <f t="shared" si="68"/>
        <v>94.074074074074076</v>
      </c>
      <c r="AS44" s="351">
        <f t="shared" si="69"/>
        <v>89.479638009049779</v>
      </c>
      <c r="AT44" s="351">
        <f t="shared" si="70"/>
        <v>77.704918032786878</v>
      </c>
      <c r="AU44" s="351">
        <f t="shared" si="71"/>
        <v>97.831632653061234</v>
      </c>
      <c r="AV44" s="351">
        <f t="shared" si="72"/>
        <v>94.946236559139791</v>
      </c>
      <c r="AW44" s="351">
        <f t="shared" si="73"/>
        <v>96.825396825396822</v>
      </c>
      <c r="AX44" s="191">
        <f t="shared" si="4"/>
        <v>90.950049139688673</v>
      </c>
    </row>
    <row r="45" spans="1:50">
      <c r="A45" s="349">
        <v>16</v>
      </c>
      <c r="B45" s="357" t="s">
        <v>61</v>
      </c>
      <c r="C45" s="375">
        <v>169</v>
      </c>
      <c r="D45" s="375">
        <v>132</v>
      </c>
      <c r="E45" s="375">
        <v>128</v>
      </c>
      <c r="F45" s="375">
        <v>82</v>
      </c>
      <c r="G45" s="375">
        <v>73</v>
      </c>
      <c r="H45" s="375">
        <v>83</v>
      </c>
      <c r="I45" s="375">
        <v>101</v>
      </c>
      <c r="J45" s="375">
        <v>76</v>
      </c>
      <c r="K45" s="375">
        <v>47</v>
      </c>
      <c r="L45" s="375">
        <v>25</v>
      </c>
      <c r="M45" s="375">
        <v>28</v>
      </c>
      <c r="N45" s="5">
        <f t="shared" si="6"/>
        <v>944</v>
      </c>
      <c r="O45" s="368">
        <v>1249</v>
      </c>
      <c r="P45" s="368">
        <v>1119</v>
      </c>
      <c r="Q45" s="368">
        <v>1106</v>
      </c>
      <c r="R45" s="368">
        <v>856</v>
      </c>
      <c r="S45" s="368">
        <v>948</v>
      </c>
      <c r="T45" s="368">
        <v>963</v>
      </c>
      <c r="U45" s="368">
        <v>893</v>
      </c>
      <c r="V45" s="368">
        <v>1600</v>
      </c>
      <c r="W45" s="368">
        <v>705</v>
      </c>
      <c r="X45" s="368">
        <v>465</v>
      </c>
      <c r="Y45" s="368">
        <v>463</v>
      </c>
      <c r="Z45" s="347">
        <f t="shared" si="8"/>
        <v>10367</v>
      </c>
      <c r="AA45" s="369">
        <v>9</v>
      </c>
      <c r="AB45" s="369">
        <v>10</v>
      </c>
      <c r="AC45" s="369">
        <v>10</v>
      </c>
      <c r="AD45" s="369">
        <v>11</v>
      </c>
      <c r="AE45" s="369">
        <v>15</v>
      </c>
      <c r="AF45" s="369">
        <v>14</v>
      </c>
      <c r="AG45" s="369">
        <v>12</v>
      </c>
      <c r="AH45" s="369">
        <v>24</v>
      </c>
      <c r="AI45" s="369">
        <v>15</v>
      </c>
      <c r="AJ45" s="369">
        <v>19</v>
      </c>
      <c r="AK45" s="369">
        <v>17</v>
      </c>
      <c r="AL45" s="9">
        <f t="shared" si="11"/>
        <v>14.181818181818182</v>
      </c>
      <c r="AM45" s="351">
        <f t="shared" si="63"/>
        <v>82.117028270874428</v>
      </c>
      <c r="AN45" s="351">
        <f t="shared" si="64"/>
        <v>84.77272727272728</v>
      </c>
      <c r="AO45" s="351">
        <f t="shared" si="65"/>
        <v>86.40625</v>
      </c>
      <c r="AP45" s="351">
        <f t="shared" si="66"/>
        <v>94.900221729490013</v>
      </c>
      <c r="AQ45" s="351">
        <f t="shared" si="67"/>
        <v>86.575342465753423</v>
      </c>
      <c r="AR45" s="351">
        <f t="shared" si="68"/>
        <v>82.874354561101555</v>
      </c>
      <c r="AS45" s="351">
        <f t="shared" si="69"/>
        <v>73.679867986798669</v>
      </c>
      <c r="AT45" s="351">
        <f t="shared" si="70"/>
        <v>87.719298245614027</v>
      </c>
      <c r="AU45" s="351">
        <f t="shared" si="71"/>
        <v>100</v>
      </c>
      <c r="AV45" s="351">
        <f t="shared" si="72"/>
        <v>97.894736842105274</v>
      </c>
      <c r="AW45" s="351">
        <f t="shared" si="73"/>
        <v>97.268907563025209</v>
      </c>
      <c r="AX45" s="191">
        <f t="shared" si="4"/>
        <v>88.564430448862723</v>
      </c>
    </row>
    <row r="46" spans="1:50">
      <c r="A46" s="349">
        <v>17</v>
      </c>
      <c r="B46" s="352" t="s">
        <v>62</v>
      </c>
      <c r="C46" s="371">
        <v>31</v>
      </c>
      <c r="D46" s="371">
        <v>25</v>
      </c>
      <c r="E46" s="371">
        <v>29</v>
      </c>
      <c r="F46" s="371">
        <v>21</v>
      </c>
      <c r="G46" s="371">
        <v>20</v>
      </c>
      <c r="H46" s="371">
        <v>20</v>
      </c>
      <c r="I46" s="371">
        <v>30</v>
      </c>
      <c r="J46" s="371">
        <v>23</v>
      </c>
      <c r="K46" s="371">
        <v>26</v>
      </c>
      <c r="L46" s="371">
        <v>0</v>
      </c>
      <c r="M46" s="371">
        <v>0</v>
      </c>
      <c r="N46" s="5">
        <f t="shared" si="6"/>
        <v>225</v>
      </c>
      <c r="O46" s="359">
        <v>310</v>
      </c>
      <c r="P46" s="359">
        <v>225</v>
      </c>
      <c r="Q46" s="359">
        <v>261</v>
      </c>
      <c r="R46" s="359">
        <v>189</v>
      </c>
      <c r="S46" s="359">
        <v>320</v>
      </c>
      <c r="T46" s="359">
        <v>320</v>
      </c>
      <c r="U46" s="359">
        <v>480</v>
      </c>
      <c r="V46" s="359">
        <v>391</v>
      </c>
      <c r="W46" s="359">
        <v>390</v>
      </c>
      <c r="X46" s="359">
        <v>0</v>
      </c>
      <c r="Y46" s="359">
        <v>0</v>
      </c>
      <c r="Z46" s="347">
        <f t="shared" si="8"/>
        <v>2886</v>
      </c>
      <c r="AA46" s="359">
        <v>10</v>
      </c>
      <c r="AB46" s="367">
        <v>9</v>
      </c>
      <c r="AC46" s="367">
        <v>9</v>
      </c>
      <c r="AD46" s="367">
        <v>9</v>
      </c>
      <c r="AE46" s="367">
        <v>16</v>
      </c>
      <c r="AF46" s="367">
        <v>16</v>
      </c>
      <c r="AG46" s="367">
        <v>16</v>
      </c>
      <c r="AH46" s="367">
        <v>17</v>
      </c>
      <c r="AI46" s="367">
        <v>15</v>
      </c>
      <c r="AJ46" s="367"/>
      <c r="AK46" s="367"/>
      <c r="AL46" s="9">
        <f t="shared" si="11"/>
        <v>13</v>
      </c>
      <c r="AM46" s="351">
        <f t="shared" si="63"/>
        <v>100</v>
      </c>
      <c r="AN46" s="351">
        <f t="shared" si="64"/>
        <v>100</v>
      </c>
      <c r="AO46" s="351">
        <f t="shared" si="65"/>
        <v>100</v>
      </c>
      <c r="AP46" s="351">
        <f t="shared" si="66"/>
        <v>100</v>
      </c>
      <c r="AQ46" s="351">
        <f t="shared" si="67"/>
        <v>100</v>
      </c>
      <c r="AR46" s="351">
        <f t="shared" si="68"/>
        <v>100</v>
      </c>
      <c r="AS46" s="351">
        <f t="shared" si="69"/>
        <v>100</v>
      </c>
      <c r="AT46" s="351">
        <f t="shared" si="70"/>
        <v>100</v>
      </c>
      <c r="AU46" s="351">
        <f t="shared" si="71"/>
        <v>100</v>
      </c>
      <c r="AV46" s="351"/>
      <c r="AW46" s="351"/>
      <c r="AX46" s="191">
        <f t="shared" si="4"/>
        <v>100</v>
      </c>
    </row>
    <row r="47" spans="1:50">
      <c r="A47" s="349">
        <v>18</v>
      </c>
      <c r="B47" s="383" t="s">
        <v>63</v>
      </c>
      <c r="C47" s="371">
        <v>76</v>
      </c>
      <c r="D47" s="371">
        <v>55</v>
      </c>
      <c r="E47" s="371">
        <v>53</v>
      </c>
      <c r="F47" s="371">
        <v>49</v>
      </c>
      <c r="G47" s="371">
        <v>58</v>
      </c>
      <c r="H47" s="371">
        <v>37</v>
      </c>
      <c r="I47" s="371">
        <v>49</v>
      </c>
      <c r="J47" s="371">
        <v>68</v>
      </c>
      <c r="K47" s="371">
        <v>41</v>
      </c>
      <c r="L47" s="371">
        <v>18</v>
      </c>
      <c r="M47" s="371">
        <v>45</v>
      </c>
      <c r="N47" s="5">
        <f t="shared" si="6"/>
        <v>549</v>
      </c>
      <c r="O47" s="385">
        <v>654.58799999999997</v>
      </c>
      <c r="P47" s="385">
        <v>473.71499999999997</v>
      </c>
      <c r="Q47" s="385">
        <v>456.48899999999998</v>
      </c>
      <c r="R47" s="385">
        <v>468.93</v>
      </c>
      <c r="S47" s="385">
        <v>721.57799999999997</v>
      </c>
      <c r="T47" s="385">
        <v>531.13499999999999</v>
      </c>
      <c r="U47" s="385">
        <v>797.18099999999993</v>
      </c>
      <c r="V47" s="385">
        <v>1171.3679999999999</v>
      </c>
      <c r="W47" s="385">
        <v>549.31799999999998</v>
      </c>
      <c r="X47" s="385">
        <v>258.39</v>
      </c>
      <c r="Y47" s="385">
        <v>645.97500000000002</v>
      </c>
      <c r="Z47" s="347">
        <f>SUM(O47:Y47)</f>
        <v>6728.6669999999995</v>
      </c>
      <c r="AA47" s="384">
        <v>9</v>
      </c>
      <c r="AB47" s="384">
        <v>9</v>
      </c>
      <c r="AC47" s="384">
        <v>9</v>
      </c>
      <c r="AD47" s="384">
        <v>10</v>
      </c>
      <c r="AE47" s="384">
        <v>13</v>
      </c>
      <c r="AF47" s="384">
        <v>15</v>
      </c>
      <c r="AG47" s="384">
        <v>17</v>
      </c>
      <c r="AH47" s="384">
        <v>18</v>
      </c>
      <c r="AI47" s="384">
        <v>14</v>
      </c>
      <c r="AJ47" s="384">
        <v>15</v>
      </c>
      <c r="AK47" s="384">
        <v>15</v>
      </c>
      <c r="AL47" s="9">
        <f t="shared" si="11"/>
        <v>13.090909090909092</v>
      </c>
      <c r="AM47" s="351">
        <f t="shared" si="63"/>
        <v>95.7</v>
      </c>
      <c r="AN47" s="351">
        <f t="shared" si="64"/>
        <v>95.7</v>
      </c>
      <c r="AO47" s="351">
        <f t="shared" si="65"/>
        <v>95.7</v>
      </c>
      <c r="AP47" s="351">
        <f t="shared" si="66"/>
        <v>95.7</v>
      </c>
      <c r="AQ47" s="351">
        <f t="shared" si="67"/>
        <v>95.7</v>
      </c>
      <c r="AR47" s="351">
        <f t="shared" si="68"/>
        <v>95.7</v>
      </c>
      <c r="AS47" s="351">
        <f t="shared" si="69"/>
        <v>95.7</v>
      </c>
      <c r="AT47" s="351">
        <f t="shared" si="70"/>
        <v>95.7</v>
      </c>
      <c r="AU47" s="351">
        <f t="shared" si="71"/>
        <v>95.7</v>
      </c>
      <c r="AV47" s="351">
        <f t="shared" si="72"/>
        <v>95.7</v>
      </c>
      <c r="AW47" s="351">
        <f t="shared" si="73"/>
        <v>95.7</v>
      </c>
      <c r="AX47" s="191">
        <f t="shared" si="4"/>
        <v>95.700000000000031</v>
      </c>
    </row>
    <row r="48" spans="1:50">
      <c r="A48" s="349">
        <v>19</v>
      </c>
      <c r="B48" s="352" t="s">
        <v>64</v>
      </c>
      <c r="C48" s="376">
        <v>32</v>
      </c>
      <c r="D48" s="376">
        <v>24</v>
      </c>
      <c r="E48" s="376">
        <v>30</v>
      </c>
      <c r="F48" s="376">
        <v>27</v>
      </c>
      <c r="G48" s="376">
        <v>23</v>
      </c>
      <c r="H48" s="376">
        <v>23</v>
      </c>
      <c r="I48" s="376">
        <v>23</v>
      </c>
      <c r="J48" s="376">
        <v>25</v>
      </c>
      <c r="K48" s="376">
        <v>23</v>
      </c>
      <c r="L48" s="376">
        <v>0</v>
      </c>
      <c r="M48" s="376">
        <v>0</v>
      </c>
      <c r="N48" s="5">
        <f t="shared" si="6"/>
        <v>230</v>
      </c>
      <c r="O48" s="365">
        <v>242</v>
      </c>
      <c r="P48" s="365">
        <v>190</v>
      </c>
      <c r="Q48" s="365">
        <v>228</v>
      </c>
      <c r="R48" s="365">
        <v>211</v>
      </c>
      <c r="S48" s="365">
        <v>274</v>
      </c>
      <c r="T48" s="365">
        <v>282</v>
      </c>
      <c r="U48" s="365">
        <v>352</v>
      </c>
      <c r="V48" s="365">
        <v>358</v>
      </c>
      <c r="W48" s="365">
        <v>313</v>
      </c>
      <c r="X48" s="365">
        <v>0</v>
      </c>
      <c r="Y48" s="365">
        <v>0</v>
      </c>
      <c r="Z48" s="347">
        <f t="shared" ref="Z48:Z63" si="74">SUM(O48:Y48)</f>
        <v>2450</v>
      </c>
      <c r="AA48" s="365">
        <v>8</v>
      </c>
      <c r="AB48" s="365">
        <v>8</v>
      </c>
      <c r="AC48" s="365">
        <v>8</v>
      </c>
      <c r="AD48" s="365">
        <v>9</v>
      </c>
      <c r="AE48" s="365">
        <v>16</v>
      </c>
      <c r="AF48" s="365">
        <v>17</v>
      </c>
      <c r="AG48" s="365">
        <v>19</v>
      </c>
      <c r="AH48" s="365">
        <v>19</v>
      </c>
      <c r="AI48" s="365">
        <v>17</v>
      </c>
      <c r="AJ48" s="365"/>
      <c r="AK48" s="365"/>
      <c r="AL48" s="9">
        <f t="shared" si="11"/>
        <v>13.444444444444445</v>
      </c>
      <c r="AM48" s="351">
        <f t="shared" si="63"/>
        <v>94.53125</v>
      </c>
      <c r="AN48" s="351">
        <f t="shared" si="64"/>
        <v>98.958333333333343</v>
      </c>
      <c r="AO48" s="351">
        <f t="shared" si="65"/>
        <v>95</v>
      </c>
      <c r="AP48" s="351">
        <f t="shared" si="66"/>
        <v>86.831275720164612</v>
      </c>
      <c r="AQ48" s="351">
        <f t="shared" si="67"/>
        <v>74.456521739130437</v>
      </c>
      <c r="AR48" s="351">
        <f t="shared" si="68"/>
        <v>72.1227621483376</v>
      </c>
      <c r="AS48" s="351">
        <f t="shared" si="69"/>
        <v>80.549199084668189</v>
      </c>
      <c r="AT48" s="351">
        <f t="shared" si="70"/>
        <v>75.368421052631575</v>
      </c>
      <c r="AU48" s="351">
        <f t="shared" si="71"/>
        <v>80.051150895140665</v>
      </c>
      <c r="AV48" s="351"/>
      <c r="AW48" s="351"/>
      <c r="AX48" s="191">
        <f t="shared" si="4"/>
        <v>84.207657108156283</v>
      </c>
    </row>
    <row r="49" spans="1:50">
      <c r="A49" s="349">
        <v>20</v>
      </c>
      <c r="B49" s="383" t="s">
        <v>65</v>
      </c>
      <c r="C49" s="371">
        <v>58</v>
      </c>
      <c r="D49" s="371">
        <v>57</v>
      </c>
      <c r="E49" s="371">
        <v>60</v>
      </c>
      <c r="F49" s="371">
        <v>70</v>
      </c>
      <c r="G49" s="371">
        <v>49</v>
      </c>
      <c r="H49" s="371">
        <v>53</v>
      </c>
      <c r="I49" s="371">
        <v>51</v>
      </c>
      <c r="J49" s="371">
        <v>51</v>
      </c>
      <c r="K49" s="371">
        <v>47</v>
      </c>
      <c r="L49" s="371">
        <v>0</v>
      </c>
      <c r="M49" s="371">
        <v>24</v>
      </c>
      <c r="N49" s="5">
        <f t="shared" si="6"/>
        <v>520</v>
      </c>
      <c r="O49" s="359">
        <v>464</v>
      </c>
      <c r="P49" s="359">
        <v>513</v>
      </c>
      <c r="Q49" s="359">
        <v>540</v>
      </c>
      <c r="R49" s="359">
        <v>700</v>
      </c>
      <c r="S49" s="359">
        <v>588</v>
      </c>
      <c r="T49" s="359">
        <v>742</v>
      </c>
      <c r="U49" s="359">
        <v>867</v>
      </c>
      <c r="V49" s="359">
        <v>867</v>
      </c>
      <c r="W49" s="359">
        <v>705</v>
      </c>
      <c r="X49" s="359">
        <v>0</v>
      </c>
      <c r="Y49" s="359">
        <v>336</v>
      </c>
      <c r="Z49" s="347">
        <f t="shared" si="74"/>
        <v>6322</v>
      </c>
      <c r="AA49" s="384">
        <v>8</v>
      </c>
      <c r="AB49" s="384">
        <v>9</v>
      </c>
      <c r="AC49" s="384">
        <v>9</v>
      </c>
      <c r="AD49" s="384">
        <v>10</v>
      </c>
      <c r="AE49" s="384">
        <v>12</v>
      </c>
      <c r="AF49" s="384">
        <v>14</v>
      </c>
      <c r="AG49" s="384">
        <v>17</v>
      </c>
      <c r="AH49" s="384">
        <v>17</v>
      </c>
      <c r="AI49" s="384">
        <v>15</v>
      </c>
      <c r="AJ49" s="384"/>
      <c r="AK49" s="384">
        <v>14</v>
      </c>
      <c r="AL49" s="9">
        <f t="shared" si="11"/>
        <v>12.5</v>
      </c>
      <c r="AM49" s="351">
        <f t="shared" si="63"/>
        <v>100</v>
      </c>
      <c r="AN49" s="351">
        <f t="shared" si="64"/>
        <v>100</v>
      </c>
      <c r="AO49" s="351">
        <f t="shared" si="65"/>
        <v>100</v>
      </c>
      <c r="AP49" s="351">
        <f t="shared" si="66"/>
        <v>100</v>
      </c>
      <c r="AQ49" s="351">
        <f t="shared" si="67"/>
        <v>100</v>
      </c>
      <c r="AR49" s="351">
        <f t="shared" si="68"/>
        <v>100</v>
      </c>
      <c r="AS49" s="351">
        <f t="shared" si="69"/>
        <v>100</v>
      </c>
      <c r="AT49" s="351">
        <f t="shared" si="70"/>
        <v>100</v>
      </c>
      <c r="AU49" s="351">
        <f t="shared" si="71"/>
        <v>100</v>
      </c>
      <c r="AV49" s="351"/>
      <c r="AW49" s="351">
        <f t="shared" si="73"/>
        <v>100</v>
      </c>
      <c r="AX49" s="191">
        <f t="shared" si="4"/>
        <v>100</v>
      </c>
    </row>
    <row r="50" spans="1:50">
      <c r="A50" s="349">
        <v>21</v>
      </c>
      <c r="B50" s="352" t="s">
        <v>66</v>
      </c>
      <c r="C50" s="377">
        <v>54</v>
      </c>
      <c r="D50" s="377">
        <v>51</v>
      </c>
      <c r="E50" s="377">
        <v>55</v>
      </c>
      <c r="F50" s="377">
        <v>56</v>
      </c>
      <c r="G50" s="377">
        <v>50</v>
      </c>
      <c r="H50" s="377">
        <v>52</v>
      </c>
      <c r="I50" s="377">
        <v>47</v>
      </c>
      <c r="J50" s="377">
        <v>49</v>
      </c>
      <c r="K50" s="377">
        <v>28</v>
      </c>
      <c r="L50" s="377">
        <v>20</v>
      </c>
      <c r="M50" s="377">
        <v>20</v>
      </c>
      <c r="N50" s="5">
        <f t="shared" si="6"/>
        <v>482</v>
      </c>
      <c r="O50" s="377">
        <v>308</v>
      </c>
      <c r="P50" s="377">
        <v>384</v>
      </c>
      <c r="Q50" s="377">
        <v>389</v>
      </c>
      <c r="R50" s="377">
        <v>384</v>
      </c>
      <c r="S50" s="377">
        <v>550</v>
      </c>
      <c r="T50" s="377">
        <v>557</v>
      </c>
      <c r="U50" s="377">
        <v>560</v>
      </c>
      <c r="V50" s="377">
        <v>669</v>
      </c>
      <c r="W50" s="377">
        <v>316</v>
      </c>
      <c r="X50" s="377">
        <v>300</v>
      </c>
      <c r="Y50" s="377">
        <v>242</v>
      </c>
      <c r="Z50" s="347">
        <f t="shared" si="74"/>
        <v>4659</v>
      </c>
      <c r="AA50" s="379">
        <v>8</v>
      </c>
      <c r="AB50" s="379">
        <v>9</v>
      </c>
      <c r="AC50" s="379">
        <v>9</v>
      </c>
      <c r="AD50" s="379">
        <v>10</v>
      </c>
      <c r="AE50" s="379">
        <v>11</v>
      </c>
      <c r="AF50" s="379">
        <v>13</v>
      </c>
      <c r="AG50" s="379">
        <v>12</v>
      </c>
      <c r="AH50" s="379">
        <v>15</v>
      </c>
      <c r="AI50" s="379">
        <v>15</v>
      </c>
      <c r="AJ50" s="379">
        <v>16</v>
      </c>
      <c r="AK50" s="379">
        <v>16</v>
      </c>
      <c r="AL50" s="9">
        <f t="shared" si="11"/>
        <v>12.181818181818182</v>
      </c>
      <c r="AM50" s="351">
        <f t="shared" si="63"/>
        <v>71.296296296296291</v>
      </c>
      <c r="AN50" s="351">
        <f t="shared" si="64"/>
        <v>83.66013071895425</v>
      </c>
      <c r="AO50" s="351">
        <f t="shared" si="65"/>
        <v>78.585858585858574</v>
      </c>
      <c r="AP50" s="351">
        <f t="shared" si="66"/>
        <v>68.571428571428569</v>
      </c>
      <c r="AQ50" s="351">
        <f t="shared" si="67"/>
        <v>100</v>
      </c>
      <c r="AR50" s="351">
        <f t="shared" si="68"/>
        <v>82.396449704142015</v>
      </c>
      <c r="AS50" s="351">
        <f t="shared" si="69"/>
        <v>99.290780141843967</v>
      </c>
      <c r="AT50" s="351">
        <f t="shared" si="70"/>
        <v>91.020408163265316</v>
      </c>
      <c r="AU50" s="351">
        <f t="shared" si="71"/>
        <v>75.238095238095241</v>
      </c>
      <c r="AV50" s="351">
        <f t="shared" si="72"/>
        <v>93.75</v>
      </c>
      <c r="AW50" s="351">
        <f t="shared" si="73"/>
        <v>75.625</v>
      </c>
      <c r="AX50" s="191">
        <f t="shared" si="4"/>
        <v>83.584949765444023</v>
      </c>
    </row>
    <row r="51" spans="1:50">
      <c r="A51" s="349">
        <v>22</v>
      </c>
      <c r="B51" s="353" t="s">
        <v>67</v>
      </c>
      <c r="C51" s="371">
        <v>86</v>
      </c>
      <c r="D51" s="371">
        <v>79</v>
      </c>
      <c r="E51" s="371">
        <v>78</v>
      </c>
      <c r="F51" s="371">
        <v>77</v>
      </c>
      <c r="G51" s="371">
        <v>81</v>
      </c>
      <c r="H51" s="371">
        <v>104</v>
      </c>
      <c r="I51" s="371">
        <v>76</v>
      </c>
      <c r="J51" s="371">
        <v>57</v>
      </c>
      <c r="K51" s="371">
        <v>75</v>
      </c>
      <c r="L51" s="371">
        <v>29</v>
      </c>
      <c r="M51" s="371">
        <v>27</v>
      </c>
      <c r="N51" s="5">
        <f t="shared" si="6"/>
        <v>769</v>
      </c>
      <c r="O51" s="371">
        <v>800</v>
      </c>
      <c r="P51" s="371">
        <v>729</v>
      </c>
      <c r="Q51" s="371">
        <v>724</v>
      </c>
      <c r="R51" s="371">
        <v>878</v>
      </c>
      <c r="S51" s="371">
        <v>890</v>
      </c>
      <c r="T51" s="371">
        <v>1194</v>
      </c>
      <c r="U51" s="371">
        <v>1224</v>
      </c>
      <c r="V51" s="371">
        <v>911</v>
      </c>
      <c r="W51" s="371">
        <v>1170</v>
      </c>
      <c r="X51" s="371">
        <v>377</v>
      </c>
      <c r="Y51" s="371">
        <v>378</v>
      </c>
      <c r="Z51" s="347">
        <f t="shared" si="74"/>
        <v>9275</v>
      </c>
      <c r="AA51" s="380">
        <v>10</v>
      </c>
      <c r="AB51" s="381">
        <v>10</v>
      </c>
      <c r="AC51" s="381">
        <v>10</v>
      </c>
      <c r="AD51" s="381">
        <v>12</v>
      </c>
      <c r="AE51" s="381">
        <v>13</v>
      </c>
      <c r="AF51" s="381">
        <v>14</v>
      </c>
      <c r="AG51" s="381">
        <v>18</v>
      </c>
      <c r="AH51" s="381">
        <v>18</v>
      </c>
      <c r="AI51" s="381">
        <v>16</v>
      </c>
      <c r="AJ51" s="381">
        <v>14</v>
      </c>
      <c r="AK51" s="381">
        <v>14</v>
      </c>
      <c r="AL51" s="9">
        <f t="shared" si="11"/>
        <v>13.545454545454545</v>
      </c>
      <c r="AM51" s="351">
        <f t="shared" si="63"/>
        <v>93.023255813953483</v>
      </c>
      <c r="AN51" s="351">
        <f t="shared" si="64"/>
        <v>92.278481012658233</v>
      </c>
      <c r="AO51" s="351">
        <f t="shared" si="65"/>
        <v>92.820512820512818</v>
      </c>
      <c r="AP51" s="351">
        <f t="shared" si="66"/>
        <v>95.021645021645014</v>
      </c>
      <c r="AQ51" s="351">
        <f t="shared" si="67"/>
        <v>84.520417853751184</v>
      </c>
      <c r="AR51" s="351">
        <f t="shared" si="68"/>
        <v>82.005494505494497</v>
      </c>
      <c r="AS51" s="351">
        <f t="shared" si="69"/>
        <v>89.473684210526315</v>
      </c>
      <c r="AT51" s="351">
        <f t="shared" si="70"/>
        <v>88.791423001949326</v>
      </c>
      <c r="AU51" s="351">
        <f t="shared" si="71"/>
        <v>97.5</v>
      </c>
      <c r="AV51" s="351">
        <f t="shared" si="72"/>
        <v>92.857142857142861</v>
      </c>
      <c r="AW51" s="351">
        <f t="shared" si="73"/>
        <v>100</v>
      </c>
      <c r="AX51" s="191">
        <f t="shared" si="4"/>
        <v>91.662914281603079</v>
      </c>
    </row>
    <row r="52" spans="1:50">
      <c r="A52" s="349">
        <v>23</v>
      </c>
      <c r="B52" s="353" t="s">
        <v>68</v>
      </c>
      <c r="C52" s="374">
        <v>83</v>
      </c>
      <c r="D52" s="374">
        <v>87</v>
      </c>
      <c r="E52" s="374">
        <v>77</v>
      </c>
      <c r="F52" s="374">
        <v>82</v>
      </c>
      <c r="G52" s="374">
        <v>83</v>
      </c>
      <c r="H52" s="374">
        <v>85</v>
      </c>
      <c r="I52" s="374">
        <v>77</v>
      </c>
      <c r="J52" s="374">
        <v>74</v>
      </c>
      <c r="K52" s="374">
        <v>85</v>
      </c>
      <c r="L52" s="374">
        <v>25</v>
      </c>
      <c r="M52" s="374">
        <v>18</v>
      </c>
      <c r="N52" s="5">
        <f t="shared" si="6"/>
        <v>776</v>
      </c>
      <c r="O52" s="374">
        <v>747</v>
      </c>
      <c r="P52" s="374">
        <v>733</v>
      </c>
      <c r="Q52" s="374">
        <v>683</v>
      </c>
      <c r="R52" s="374">
        <v>791</v>
      </c>
      <c r="S52" s="374">
        <v>1089</v>
      </c>
      <c r="T52" s="374">
        <v>1176</v>
      </c>
      <c r="U52" s="374">
        <v>1286</v>
      </c>
      <c r="V52" s="374">
        <v>1288</v>
      </c>
      <c r="W52" s="374">
        <v>1275</v>
      </c>
      <c r="X52" s="374">
        <v>350</v>
      </c>
      <c r="Y52" s="374">
        <v>252</v>
      </c>
      <c r="Z52" s="347">
        <f t="shared" si="74"/>
        <v>9670</v>
      </c>
      <c r="AA52" s="376">
        <v>9</v>
      </c>
      <c r="AB52" s="376">
        <v>9</v>
      </c>
      <c r="AC52" s="376">
        <v>9</v>
      </c>
      <c r="AD52" s="376">
        <v>10</v>
      </c>
      <c r="AE52" s="376">
        <v>14</v>
      </c>
      <c r="AF52" s="376">
        <v>15</v>
      </c>
      <c r="AG52" s="376">
        <v>18</v>
      </c>
      <c r="AH52" s="376">
        <v>19</v>
      </c>
      <c r="AI52" s="376">
        <v>15</v>
      </c>
      <c r="AJ52" s="376">
        <v>14</v>
      </c>
      <c r="AK52" s="376">
        <v>14</v>
      </c>
      <c r="AL52" s="9">
        <f t="shared" si="11"/>
        <v>13.272727272727273</v>
      </c>
      <c r="AM52" s="351">
        <f t="shared" si="63"/>
        <v>100</v>
      </c>
      <c r="AN52" s="351">
        <f t="shared" si="64"/>
        <v>93.614303959131547</v>
      </c>
      <c r="AO52" s="351">
        <f t="shared" si="65"/>
        <v>98.55699855699855</v>
      </c>
      <c r="AP52" s="351">
        <f t="shared" si="66"/>
        <v>96.463414634146332</v>
      </c>
      <c r="AQ52" s="351">
        <f t="shared" si="67"/>
        <v>93.717728055077458</v>
      </c>
      <c r="AR52" s="351">
        <f t="shared" si="68"/>
        <v>92.235294117647058</v>
      </c>
      <c r="AS52" s="351">
        <f t="shared" si="69"/>
        <v>92.784992784992781</v>
      </c>
      <c r="AT52" s="351">
        <f t="shared" si="70"/>
        <v>91.607396870554766</v>
      </c>
      <c r="AU52" s="351">
        <f t="shared" si="71"/>
        <v>100</v>
      </c>
      <c r="AV52" s="351">
        <f t="shared" si="72"/>
        <v>100</v>
      </c>
      <c r="AW52" s="351">
        <f t="shared" si="73"/>
        <v>100</v>
      </c>
      <c r="AX52" s="191">
        <f t="shared" si="4"/>
        <v>96.270920816231694</v>
      </c>
    </row>
    <row r="53" spans="1:50">
      <c r="A53" s="349">
        <v>24</v>
      </c>
      <c r="B53" s="353" t="s">
        <v>69</v>
      </c>
      <c r="C53" s="378">
        <v>120</v>
      </c>
      <c r="D53" s="378">
        <v>112</v>
      </c>
      <c r="E53" s="378">
        <v>87</v>
      </c>
      <c r="F53" s="378">
        <v>81</v>
      </c>
      <c r="G53" s="378">
        <v>108</v>
      </c>
      <c r="H53" s="378">
        <v>98</v>
      </c>
      <c r="I53" s="378">
        <v>76</v>
      </c>
      <c r="J53" s="378">
        <v>81</v>
      </c>
      <c r="K53" s="378">
        <v>78</v>
      </c>
      <c r="L53" s="378">
        <v>27</v>
      </c>
      <c r="M53" s="378">
        <v>25</v>
      </c>
      <c r="N53" s="5">
        <f t="shared" si="6"/>
        <v>893</v>
      </c>
      <c r="O53" s="378">
        <v>930</v>
      </c>
      <c r="P53" s="378">
        <v>903</v>
      </c>
      <c r="Q53" s="378">
        <v>739</v>
      </c>
      <c r="R53" s="378">
        <v>767</v>
      </c>
      <c r="S53" s="378">
        <v>1031</v>
      </c>
      <c r="T53" s="378">
        <v>1133</v>
      </c>
      <c r="U53" s="378">
        <v>1138</v>
      </c>
      <c r="V53" s="378">
        <v>1257</v>
      </c>
      <c r="W53" s="378">
        <v>1126</v>
      </c>
      <c r="X53" s="378">
        <v>405</v>
      </c>
      <c r="Y53" s="378">
        <v>350</v>
      </c>
      <c r="Z53" s="347">
        <f t="shared" si="74"/>
        <v>9779</v>
      </c>
      <c r="AA53" s="382">
        <v>9</v>
      </c>
      <c r="AB53" s="382">
        <v>9</v>
      </c>
      <c r="AC53" s="382">
        <v>9</v>
      </c>
      <c r="AD53" s="382">
        <v>10</v>
      </c>
      <c r="AE53" s="382">
        <v>13</v>
      </c>
      <c r="AF53" s="382">
        <v>15</v>
      </c>
      <c r="AG53" s="382">
        <v>18</v>
      </c>
      <c r="AH53" s="382">
        <v>19</v>
      </c>
      <c r="AI53" s="382">
        <v>15</v>
      </c>
      <c r="AJ53" s="382">
        <v>15</v>
      </c>
      <c r="AK53" s="382">
        <v>14</v>
      </c>
      <c r="AL53" s="9">
        <f t="shared" si="11"/>
        <v>13.272727272727273</v>
      </c>
      <c r="AM53" s="351">
        <f t="shared" si="63"/>
        <v>86.111111111111114</v>
      </c>
      <c r="AN53" s="351">
        <f t="shared" si="64"/>
        <v>89.583333333333343</v>
      </c>
      <c r="AO53" s="351">
        <f t="shared" si="65"/>
        <v>94.380587484035757</v>
      </c>
      <c r="AP53" s="351">
        <f t="shared" si="66"/>
        <v>94.691358024691368</v>
      </c>
      <c r="AQ53" s="351">
        <f t="shared" si="67"/>
        <v>73.433048433048427</v>
      </c>
      <c r="AR53" s="351">
        <f t="shared" si="68"/>
        <v>77.074829931972786</v>
      </c>
      <c r="AS53" s="351">
        <f t="shared" si="69"/>
        <v>83.187134502923982</v>
      </c>
      <c r="AT53" s="351">
        <f t="shared" si="70"/>
        <v>81.676413255360629</v>
      </c>
      <c r="AU53" s="351">
        <f t="shared" si="71"/>
        <v>96.239316239316238</v>
      </c>
      <c r="AV53" s="351">
        <f t="shared" si="72"/>
        <v>100</v>
      </c>
      <c r="AW53" s="351">
        <f t="shared" si="73"/>
        <v>100</v>
      </c>
      <c r="AX53" s="191">
        <f t="shared" si="4"/>
        <v>88.761557483253981</v>
      </c>
    </row>
    <row r="54" spans="1:50">
      <c r="A54" s="349">
        <v>25</v>
      </c>
      <c r="B54" s="353" t="s">
        <v>70</v>
      </c>
      <c r="C54" s="371">
        <v>88</v>
      </c>
      <c r="D54" s="371">
        <v>86</v>
      </c>
      <c r="E54" s="371">
        <v>80</v>
      </c>
      <c r="F54" s="371">
        <v>102</v>
      </c>
      <c r="G54" s="371">
        <v>81</v>
      </c>
      <c r="H54" s="371">
        <v>78</v>
      </c>
      <c r="I54" s="371">
        <v>77</v>
      </c>
      <c r="J54" s="371">
        <v>76</v>
      </c>
      <c r="K54" s="371">
        <v>73</v>
      </c>
      <c r="L54" s="371">
        <v>22</v>
      </c>
      <c r="M54" s="371">
        <v>21</v>
      </c>
      <c r="N54" s="5">
        <f t="shared" si="6"/>
        <v>784</v>
      </c>
      <c r="O54" s="371">
        <v>682</v>
      </c>
      <c r="P54" s="371">
        <v>673</v>
      </c>
      <c r="Q54" s="371">
        <v>669</v>
      </c>
      <c r="R54" s="371">
        <v>892</v>
      </c>
      <c r="S54" s="371">
        <v>873</v>
      </c>
      <c r="T54" s="371">
        <v>912</v>
      </c>
      <c r="U54" s="371">
        <v>1139</v>
      </c>
      <c r="V54" s="371">
        <v>1104</v>
      </c>
      <c r="W54" s="371">
        <v>1024</v>
      </c>
      <c r="X54" s="371">
        <v>330</v>
      </c>
      <c r="Y54" s="371">
        <v>291</v>
      </c>
      <c r="Z54" s="347">
        <f t="shared" si="74"/>
        <v>8589</v>
      </c>
      <c r="AA54" s="381">
        <v>9</v>
      </c>
      <c r="AB54" s="381">
        <v>9</v>
      </c>
      <c r="AC54" s="381">
        <v>9</v>
      </c>
      <c r="AD54" s="381">
        <v>10</v>
      </c>
      <c r="AE54" s="381">
        <v>13</v>
      </c>
      <c r="AF54" s="381">
        <v>14</v>
      </c>
      <c r="AG54" s="381">
        <v>17</v>
      </c>
      <c r="AH54" s="381">
        <v>17</v>
      </c>
      <c r="AI54" s="381">
        <v>15</v>
      </c>
      <c r="AJ54" s="381">
        <v>15</v>
      </c>
      <c r="AK54" s="381">
        <v>14</v>
      </c>
      <c r="AL54" s="9">
        <f t="shared" si="11"/>
        <v>12.909090909090908</v>
      </c>
      <c r="AM54" s="351">
        <f t="shared" si="63"/>
        <v>86.111111111111114</v>
      </c>
      <c r="AN54" s="351">
        <f t="shared" si="64"/>
        <v>86.950904392764855</v>
      </c>
      <c r="AO54" s="351">
        <f t="shared" si="65"/>
        <v>92.916666666666671</v>
      </c>
      <c r="AP54" s="351">
        <f t="shared" si="66"/>
        <v>87.450980392156865</v>
      </c>
      <c r="AQ54" s="351">
        <f t="shared" si="67"/>
        <v>82.90598290598291</v>
      </c>
      <c r="AR54" s="351">
        <f t="shared" si="68"/>
        <v>83.516483516483518</v>
      </c>
      <c r="AS54" s="351">
        <f t="shared" si="69"/>
        <v>87.012987012987011</v>
      </c>
      <c r="AT54" s="351">
        <f t="shared" si="70"/>
        <v>85.448916408668723</v>
      </c>
      <c r="AU54" s="351">
        <f t="shared" si="71"/>
        <v>93.515981735159812</v>
      </c>
      <c r="AV54" s="351">
        <f t="shared" si="72"/>
        <v>100</v>
      </c>
      <c r="AW54" s="351">
        <f t="shared" si="73"/>
        <v>98.979591836734699</v>
      </c>
      <c r="AX54" s="191">
        <f t="shared" si="4"/>
        <v>89.528145998065099</v>
      </c>
    </row>
    <row r="55" spans="1:50">
      <c r="A55" s="349">
        <v>26</v>
      </c>
      <c r="B55" s="353" t="s">
        <v>71</v>
      </c>
      <c r="C55" s="371">
        <v>92</v>
      </c>
      <c r="D55" s="371">
        <v>85</v>
      </c>
      <c r="E55" s="371">
        <v>110</v>
      </c>
      <c r="F55" s="371">
        <v>84</v>
      </c>
      <c r="G55" s="371">
        <v>86</v>
      </c>
      <c r="H55" s="371">
        <v>96</v>
      </c>
      <c r="I55" s="371">
        <v>99</v>
      </c>
      <c r="J55" s="371">
        <v>83</v>
      </c>
      <c r="K55" s="371">
        <v>91</v>
      </c>
      <c r="L55" s="371">
        <v>27</v>
      </c>
      <c r="M55" s="371">
        <v>23</v>
      </c>
      <c r="N55" s="5">
        <f t="shared" si="6"/>
        <v>876</v>
      </c>
      <c r="O55" s="371">
        <v>810</v>
      </c>
      <c r="P55" s="371">
        <v>765</v>
      </c>
      <c r="Q55" s="371">
        <v>816</v>
      </c>
      <c r="R55" s="371">
        <v>705</v>
      </c>
      <c r="S55" s="371">
        <v>997</v>
      </c>
      <c r="T55" s="371">
        <v>1364</v>
      </c>
      <c r="U55" s="371">
        <v>1765</v>
      </c>
      <c r="V55" s="371">
        <v>1523</v>
      </c>
      <c r="W55" s="371">
        <v>1247</v>
      </c>
      <c r="X55" s="371">
        <v>504</v>
      </c>
      <c r="Y55" s="371">
        <v>309</v>
      </c>
      <c r="Z55" s="347">
        <f t="shared" si="74"/>
        <v>10805</v>
      </c>
      <c r="AA55" s="381">
        <v>9</v>
      </c>
      <c r="AB55" s="381">
        <v>9</v>
      </c>
      <c r="AC55" s="381">
        <v>9</v>
      </c>
      <c r="AD55" s="381">
        <v>10</v>
      </c>
      <c r="AE55" s="381">
        <v>12</v>
      </c>
      <c r="AF55" s="381">
        <v>15</v>
      </c>
      <c r="AG55" s="381">
        <v>18</v>
      </c>
      <c r="AH55" s="381">
        <v>19</v>
      </c>
      <c r="AI55" s="381">
        <v>17</v>
      </c>
      <c r="AJ55" s="381">
        <v>19</v>
      </c>
      <c r="AK55" s="381">
        <v>17</v>
      </c>
      <c r="AL55" s="9">
        <f t="shared" si="11"/>
        <v>14</v>
      </c>
      <c r="AM55" s="351">
        <f t="shared" si="63"/>
        <v>97.826086956521735</v>
      </c>
      <c r="AN55" s="351">
        <f t="shared" si="64"/>
        <v>100</v>
      </c>
      <c r="AO55" s="351">
        <f t="shared" si="65"/>
        <v>82.424242424242422</v>
      </c>
      <c r="AP55" s="351">
        <f t="shared" si="66"/>
        <v>83.928571428571431</v>
      </c>
      <c r="AQ55" s="351">
        <f t="shared" si="67"/>
        <v>96.608527131782949</v>
      </c>
      <c r="AR55" s="351">
        <f t="shared" si="68"/>
        <v>94.722222222222214</v>
      </c>
      <c r="AS55" s="351">
        <f t="shared" si="69"/>
        <v>99.046015712682376</v>
      </c>
      <c r="AT55" s="351">
        <f t="shared" si="70"/>
        <v>96.575776791376029</v>
      </c>
      <c r="AU55" s="351">
        <f t="shared" si="71"/>
        <v>80.607627666451194</v>
      </c>
      <c r="AV55" s="351">
        <f t="shared" si="72"/>
        <v>98.245614035087712</v>
      </c>
      <c r="AW55" s="351">
        <f t="shared" si="73"/>
        <v>79.028132992327372</v>
      </c>
      <c r="AX55" s="191">
        <f t="shared" si="4"/>
        <v>91.728437941933223</v>
      </c>
    </row>
    <row r="56" spans="1:50">
      <c r="A56" s="349">
        <v>27</v>
      </c>
      <c r="B56" s="353" t="s">
        <v>72</v>
      </c>
      <c r="C56" s="371">
        <v>151</v>
      </c>
      <c r="D56" s="371">
        <v>139</v>
      </c>
      <c r="E56" s="371">
        <v>157</v>
      </c>
      <c r="F56" s="371">
        <v>88</v>
      </c>
      <c r="G56" s="371">
        <v>119</v>
      </c>
      <c r="H56" s="371">
        <v>103</v>
      </c>
      <c r="I56" s="371">
        <v>78</v>
      </c>
      <c r="J56" s="371">
        <v>78</v>
      </c>
      <c r="K56" s="371">
        <v>74</v>
      </c>
      <c r="L56" s="371">
        <v>26</v>
      </c>
      <c r="M56" s="371">
        <v>26</v>
      </c>
      <c r="N56" s="5">
        <f t="shared" si="6"/>
        <v>1039</v>
      </c>
      <c r="O56" s="371">
        <v>1138</v>
      </c>
      <c r="P56" s="371">
        <v>1064</v>
      </c>
      <c r="Q56" s="371">
        <v>1205</v>
      </c>
      <c r="R56" s="371">
        <v>831</v>
      </c>
      <c r="S56" s="371">
        <v>1140</v>
      </c>
      <c r="T56" s="371">
        <v>1106</v>
      </c>
      <c r="U56" s="371">
        <v>1117</v>
      </c>
      <c r="V56" s="371">
        <v>1219</v>
      </c>
      <c r="W56" s="371">
        <v>1118</v>
      </c>
      <c r="X56" s="371">
        <v>390</v>
      </c>
      <c r="Y56" s="371">
        <v>390</v>
      </c>
      <c r="Z56" s="347">
        <f t="shared" si="74"/>
        <v>10718</v>
      </c>
      <c r="AA56" s="381">
        <v>11</v>
      </c>
      <c r="AB56" s="381">
        <v>11</v>
      </c>
      <c r="AC56" s="381">
        <v>11</v>
      </c>
      <c r="AD56" s="381">
        <v>12</v>
      </c>
      <c r="AE56" s="381">
        <v>14</v>
      </c>
      <c r="AF56" s="381">
        <v>16</v>
      </c>
      <c r="AG56" s="381">
        <v>19</v>
      </c>
      <c r="AH56" s="381">
        <v>20</v>
      </c>
      <c r="AI56" s="381">
        <v>17</v>
      </c>
      <c r="AJ56" s="381">
        <v>15</v>
      </c>
      <c r="AK56" s="381">
        <v>15</v>
      </c>
      <c r="AL56" s="9">
        <f t="shared" si="11"/>
        <v>14.636363636363637</v>
      </c>
      <c r="AM56" s="351">
        <f t="shared" si="63"/>
        <v>68.512944009632747</v>
      </c>
      <c r="AN56" s="351">
        <f t="shared" si="64"/>
        <v>69.587965990843685</v>
      </c>
      <c r="AO56" s="351">
        <f t="shared" si="65"/>
        <v>69.774174869716262</v>
      </c>
      <c r="AP56" s="351">
        <f t="shared" si="66"/>
        <v>78.693181818181827</v>
      </c>
      <c r="AQ56" s="351">
        <f t="shared" si="67"/>
        <v>68.427370948379348</v>
      </c>
      <c r="AR56" s="351">
        <f t="shared" si="68"/>
        <v>67.111650485436897</v>
      </c>
      <c r="AS56" s="351">
        <f t="shared" si="69"/>
        <v>75.371120107962213</v>
      </c>
      <c r="AT56" s="351">
        <f t="shared" si="70"/>
        <v>78.141025641025635</v>
      </c>
      <c r="AU56" s="351">
        <f t="shared" si="71"/>
        <v>88.871224165341815</v>
      </c>
      <c r="AV56" s="351">
        <f t="shared" si="72"/>
        <v>100</v>
      </c>
      <c r="AW56" s="351">
        <f t="shared" si="73"/>
        <v>100</v>
      </c>
      <c r="AX56" s="191">
        <f t="shared" si="4"/>
        <v>78.590059821501868</v>
      </c>
    </row>
    <row r="57" spans="1:50">
      <c r="A57" s="349">
        <v>28</v>
      </c>
      <c r="B57" s="352" t="s">
        <v>73</v>
      </c>
      <c r="C57" s="374">
        <v>109</v>
      </c>
      <c r="D57" s="374">
        <v>113</v>
      </c>
      <c r="E57" s="374">
        <v>112</v>
      </c>
      <c r="F57" s="374">
        <v>113</v>
      </c>
      <c r="G57" s="374">
        <v>110</v>
      </c>
      <c r="H57" s="374">
        <v>79</v>
      </c>
      <c r="I57" s="374">
        <v>101</v>
      </c>
      <c r="J57" s="374">
        <v>104</v>
      </c>
      <c r="K57" s="374">
        <v>87</v>
      </c>
      <c r="L57" s="374">
        <v>25</v>
      </c>
      <c r="M57" s="374">
        <v>24</v>
      </c>
      <c r="N57" s="5">
        <f t="shared" si="6"/>
        <v>977</v>
      </c>
      <c r="O57" s="374">
        <v>975</v>
      </c>
      <c r="P57" s="374">
        <v>1004</v>
      </c>
      <c r="Q57" s="374">
        <v>990</v>
      </c>
      <c r="R57" s="374">
        <v>1063</v>
      </c>
      <c r="S57" s="374">
        <v>1169</v>
      </c>
      <c r="T57" s="374">
        <v>1001</v>
      </c>
      <c r="U57" s="374">
        <v>1264</v>
      </c>
      <c r="V57" s="374">
        <v>1374</v>
      </c>
      <c r="W57" s="374">
        <v>1218</v>
      </c>
      <c r="X57" s="374">
        <v>350</v>
      </c>
      <c r="Y57" s="374">
        <v>336</v>
      </c>
      <c r="Z57" s="347">
        <f t="shared" si="74"/>
        <v>10744</v>
      </c>
      <c r="AA57" s="376">
        <v>9</v>
      </c>
      <c r="AB57" s="376">
        <v>9</v>
      </c>
      <c r="AC57" s="376">
        <v>9</v>
      </c>
      <c r="AD57" s="376">
        <v>10</v>
      </c>
      <c r="AE57" s="376">
        <v>11</v>
      </c>
      <c r="AF57" s="376">
        <v>13</v>
      </c>
      <c r="AG57" s="376">
        <v>16</v>
      </c>
      <c r="AH57" s="376">
        <v>16</v>
      </c>
      <c r="AI57" s="376">
        <v>15</v>
      </c>
      <c r="AJ57" s="376">
        <v>14</v>
      </c>
      <c r="AK57" s="376">
        <v>14</v>
      </c>
      <c r="AL57" s="9">
        <f t="shared" si="11"/>
        <v>12.363636363636363</v>
      </c>
      <c r="AM57" s="351">
        <f t="shared" si="63"/>
        <v>99.388379204892956</v>
      </c>
      <c r="AN57" s="351">
        <f t="shared" si="64"/>
        <v>98.72173058013766</v>
      </c>
      <c r="AO57" s="351">
        <f t="shared" si="65"/>
        <v>98.214285714285708</v>
      </c>
      <c r="AP57" s="351">
        <f t="shared" si="66"/>
        <v>94.070796460176993</v>
      </c>
      <c r="AQ57" s="351">
        <f t="shared" si="67"/>
        <v>96.611570247933884</v>
      </c>
      <c r="AR57" s="351">
        <f t="shared" si="68"/>
        <v>97.468354430379748</v>
      </c>
      <c r="AS57" s="351">
        <f t="shared" si="69"/>
        <v>78.21782178217822</v>
      </c>
      <c r="AT57" s="351">
        <f t="shared" si="70"/>
        <v>82.572115384615387</v>
      </c>
      <c r="AU57" s="351">
        <f t="shared" si="71"/>
        <v>93.333333333333329</v>
      </c>
      <c r="AV57" s="351">
        <f t="shared" si="72"/>
        <v>100</v>
      </c>
      <c r="AW57" s="351">
        <f t="shared" si="73"/>
        <v>100</v>
      </c>
      <c r="AX57" s="191">
        <f t="shared" si="4"/>
        <v>94.418035194357628</v>
      </c>
    </row>
    <row r="58" spans="1:50">
      <c r="A58" s="349">
        <v>29</v>
      </c>
      <c r="B58" s="352" t="s">
        <v>74</v>
      </c>
      <c r="C58" s="359">
        <v>142</v>
      </c>
      <c r="D58" s="359">
        <v>140</v>
      </c>
      <c r="E58" s="359">
        <v>146</v>
      </c>
      <c r="F58" s="359">
        <v>131</v>
      </c>
      <c r="G58" s="359">
        <v>130</v>
      </c>
      <c r="H58" s="359">
        <v>99</v>
      </c>
      <c r="I58" s="359">
        <v>77</v>
      </c>
      <c r="J58" s="359">
        <v>97</v>
      </c>
      <c r="K58" s="359">
        <v>93</v>
      </c>
      <c r="L58" s="359">
        <v>29</v>
      </c>
      <c r="M58" s="359">
        <v>28</v>
      </c>
      <c r="N58" s="5">
        <f t="shared" si="6"/>
        <v>1112</v>
      </c>
      <c r="O58" s="366">
        <v>1214</v>
      </c>
      <c r="P58" s="359">
        <v>1210</v>
      </c>
      <c r="Q58" s="359">
        <v>1180</v>
      </c>
      <c r="R58" s="359">
        <v>1277</v>
      </c>
      <c r="S58" s="359">
        <v>1655</v>
      </c>
      <c r="T58" s="359">
        <v>1348</v>
      </c>
      <c r="U58" s="359">
        <v>1197</v>
      </c>
      <c r="V58" s="359">
        <v>1670</v>
      </c>
      <c r="W58" s="359">
        <v>1285</v>
      </c>
      <c r="X58" s="359">
        <v>423</v>
      </c>
      <c r="Y58" s="359">
        <v>353</v>
      </c>
      <c r="Z58" s="347">
        <f t="shared" si="74"/>
        <v>12812</v>
      </c>
      <c r="AA58" s="360">
        <v>9</v>
      </c>
      <c r="AB58" s="360">
        <v>9</v>
      </c>
      <c r="AC58" s="360">
        <v>9</v>
      </c>
      <c r="AD58" s="360">
        <v>10</v>
      </c>
      <c r="AE58" s="360">
        <v>15</v>
      </c>
      <c r="AF58" s="360">
        <v>17</v>
      </c>
      <c r="AG58" s="360">
        <v>18</v>
      </c>
      <c r="AH58" s="360">
        <v>19</v>
      </c>
      <c r="AI58" s="360">
        <v>18</v>
      </c>
      <c r="AJ58" s="360">
        <v>15</v>
      </c>
      <c r="AK58" s="360">
        <v>14</v>
      </c>
      <c r="AL58" s="9">
        <f t="shared" si="11"/>
        <v>13.909090909090908</v>
      </c>
      <c r="AM58" s="351">
        <f t="shared" si="63"/>
        <v>94.992175273865413</v>
      </c>
      <c r="AN58" s="351">
        <f t="shared" si="64"/>
        <v>96.031746031746039</v>
      </c>
      <c r="AO58" s="351">
        <f t="shared" si="65"/>
        <v>89.802130898021304</v>
      </c>
      <c r="AP58" s="351">
        <f t="shared" si="66"/>
        <v>97.480916030534345</v>
      </c>
      <c r="AQ58" s="351">
        <f t="shared" si="67"/>
        <v>84.871794871794876</v>
      </c>
      <c r="AR58" s="351">
        <f t="shared" si="68"/>
        <v>80.095068330362452</v>
      </c>
      <c r="AS58" s="351">
        <f t="shared" si="69"/>
        <v>86.36363636363636</v>
      </c>
      <c r="AT58" s="351">
        <f t="shared" si="70"/>
        <v>90.613130765056965</v>
      </c>
      <c r="AU58" s="351">
        <f t="shared" si="71"/>
        <v>76.762246117084828</v>
      </c>
      <c r="AV58" s="351">
        <f t="shared" si="72"/>
        <v>97.241379310344826</v>
      </c>
      <c r="AW58" s="351">
        <f t="shared" si="73"/>
        <v>90.051020408163268</v>
      </c>
      <c r="AX58" s="191">
        <f t="shared" si="4"/>
        <v>89.482294945510048</v>
      </c>
    </row>
    <row r="59" spans="1:50">
      <c r="A59" s="349">
        <v>30</v>
      </c>
      <c r="B59" s="352" t="s">
        <v>75</v>
      </c>
      <c r="C59" s="364">
        <v>170</v>
      </c>
      <c r="D59" s="364">
        <v>153</v>
      </c>
      <c r="E59" s="364">
        <v>223</v>
      </c>
      <c r="F59" s="364">
        <v>237</v>
      </c>
      <c r="G59" s="364">
        <v>238</v>
      </c>
      <c r="H59" s="364">
        <v>130</v>
      </c>
      <c r="I59" s="364">
        <v>177</v>
      </c>
      <c r="J59" s="364">
        <v>102</v>
      </c>
      <c r="K59" s="364">
        <v>118</v>
      </c>
      <c r="L59" s="364">
        <v>40</v>
      </c>
      <c r="M59" s="364">
        <v>65</v>
      </c>
      <c r="N59" s="5">
        <f t="shared" si="6"/>
        <v>1653</v>
      </c>
      <c r="O59" s="364">
        <v>1445</v>
      </c>
      <c r="P59" s="364">
        <v>1370</v>
      </c>
      <c r="Q59" s="364">
        <v>1853</v>
      </c>
      <c r="R59" s="364">
        <v>1964</v>
      </c>
      <c r="S59" s="364">
        <v>2043</v>
      </c>
      <c r="T59" s="364">
        <v>1493</v>
      </c>
      <c r="U59" s="364">
        <v>2656</v>
      </c>
      <c r="V59" s="364">
        <v>1744</v>
      </c>
      <c r="W59" s="364">
        <v>1707</v>
      </c>
      <c r="X59" s="364">
        <v>560</v>
      </c>
      <c r="Y59" s="364">
        <v>773</v>
      </c>
      <c r="Z59" s="347">
        <f t="shared" si="74"/>
        <v>17608</v>
      </c>
      <c r="AA59" s="363">
        <v>9</v>
      </c>
      <c r="AB59" s="363">
        <v>9</v>
      </c>
      <c r="AC59" s="363">
        <v>9</v>
      </c>
      <c r="AD59" s="363">
        <v>10</v>
      </c>
      <c r="AE59" s="363">
        <v>11</v>
      </c>
      <c r="AF59" s="363">
        <v>13</v>
      </c>
      <c r="AG59" s="363">
        <v>17</v>
      </c>
      <c r="AH59" s="363">
        <v>19</v>
      </c>
      <c r="AI59" s="363">
        <v>15</v>
      </c>
      <c r="AJ59" s="363">
        <v>14</v>
      </c>
      <c r="AK59" s="363">
        <v>12</v>
      </c>
      <c r="AL59" s="9">
        <f t="shared" si="11"/>
        <v>12.545454545454545</v>
      </c>
      <c r="AM59" s="351">
        <f t="shared" si="63"/>
        <v>94.444444444444443</v>
      </c>
      <c r="AN59" s="351">
        <f t="shared" si="64"/>
        <v>99.491648511256358</v>
      </c>
      <c r="AO59" s="351">
        <f t="shared" si="65"/>
        <v>92.326856003986052</v>
      </c>
      <c r="AP59" s="351">
        <f t="shared" si="66"/>
        <v>82.869198312236293</v>
      </c>
      <c r="AQ59" s="351">
        <f t="shared" si="67"/>
        <v>78.036669213139803</v>
      </c>
      <c r="AR59" s="351">
        <f t="shared" si="68"/>
        <v>88.34319526627219</v>
      </c>
      <c r="AS59" s="351">
        <f t="shared" si="69"/>
        <v>88.268527750083081</v>
      </c>
      <c r="AT59" s="351">
        <f t="shared" si="70"/>
        <v>89.989680082559346</v>
      </c>
      <c r="AU59" s="351">
        <f t="shared" si="71"/>
        <v>96.440677966101703</v>
      </c>
      <c r="AV59" s="351">
        <f t="shared" si="72"/>
        <v>100</v>
      </c>
      <c r="AW59" s="351">
        <f t="shared" si="73"/>
        <v>99.102564102564102</v>
      </c>
      <c r="AX59" s="191">
        <f t="shared" si="4"/>
        <v>91.755769241149409</v>
      </c>
    </row>
    <row r="60" spans="1:50">
      <c r="A60" s="349">
        <v>31</v>
      </c>
      <c r="B60" s="353" t="s">
        <v>76</v>
      </c>
      <c r="C60" s="370">
        <v>189</v>
      </c>
      <c r="D60" s="370">
        <v>190</v>
      </c>
      <c r="E60" s="370">
        <v>219</v>
      </c>
      <c r="F60" s="370">
        <v>221</v>
      </c>
      <c r="G60" s="370">
        <v>130</v>
      </c>
      <c r="H60" s="370">
        <v>112</v>
      </c>
      <c r="I60" s="370">
        <v>109</v>
      </c>
      <c r="J60" s="370">
        <v>127</v>
      </c>
      <c r="K60" s="370">
        <v>89</v>
      </c>
      <c r="L60" s="370">
        <v>24</v>
      </c>
      <c r="M60" s="370">
        <v>26</v>
      </c>
      <c r="N60" s="5">
        <f t="shared" si="6"/>
        <v>1436</v>
      </c>
      <c r="O60" s="370">
        <v>1569</v>
      </c>
      <c r="P60" s="370">
        <v>1523</v>
      </c>
      <c r="Q60" s="370">
        <v>1548</v>
      </c>
      <c r="R60" s="370">
        <v>1737</v>
      </c>
      <c r="S60" s="370">
        <v>1255</v>
      </c>
      <c r="T60" s="370">
        <v>1328</v>
      </c>
      <c r="U60" s="370">
        <v>1541</v>
      </c>
      <c r="V60" s="370">
        <v>1948</v>
      </c>
      <c r="W60" s="370">
        <v>1357</v>
      </c>
      <c r="X60" s="370">
        <v>278</v>
      </c>
      <c r="Y60" s="370">
        <v>274</v>
      </c>
      <c r="Z60" s="347">
        <f t="shared" si="74"/>
        <v>14358</v>
      </c>
      <c r="AA60" s="366">
        <v>9</v>
      </c>
      <c r="AB60" s="366">
        <v>9</v>
      </c>
      <c r="AC60" s="366">
        <v>10</v>
      </c>
      <c r="AD60" s="367">
        <v>12</v>
      </c>
      <c r="AE60" s="367">
        <v>12</v>
      </c>
      <c r="AF60" s="367">
        <v>14</v>
      </c>
      <c r="AG60" s="367">
        <v>16</v>
      </c>
      <c r="AH60" s="367">
        <v>18</v>
      </c>
      <c r="AI60" s="367">
        <v>16</v>
      </c>
      <c r="AJ60" s="367">
        <v>12</v>
      </c>
      <c r="AK60" s="367">
        <v>11</v>
      </c>
      <c r="AL60" s="9">
        <f t="shared" si="11"/>
        <v>12.636363636363637</v>
      </c>
      <c r="AM60" s="351">
        <f t="shared" si="63"/>
        <v>92.239858906525569</v>
      </c>
      <c r="AN60" s="351">
        <f t="shared" si="64"/>
        <v>89.064327485380119</v>
      </c>
      <c r="AO60" s="351">
        <f t="shared" si="65"/>
        <v>70.68493150684931</v>
      </c>
      <c r="AP60" s="351">
        <f t="shared" si="66"/>
        <v>65.497737556561091</v>
      </c>
      <c r="AQ60" s="351">
        <f t="shared" si="67"/>
        <v>80.448717948717956</v>
      </c>
      <c r="AR60" s="351">
        <f t="shared" si="68"/>
        <v>84.693877551020407</v>
      </c>
      <c r="AS60" s="351">
        <f t="shared" si="69"/>
        <v>88.360091743119256</v>
      </c>
      <c r="AT60" s="351">
        <f t="shared" si="70"/>
        <v>85.214348206474185</v>
      </c>
      <c r="AU60" s="351">
        <f t="shared" si="71"/>
        <v>95.294943820224717</v>
      </c>
      <c r="AV60" s="351">
        <f t="shared" si="72"/>
        <v>96.527777777777786</v>
      </c>
      <c r="AW60" s="351">
        <f t="shared" si="73"/>
        <v>95.8041958041958</v>
      </c>
      <c r="AX60" s="191">
        <f t="shared" si="4"/>
        <v>85.802800755167837</v>
      </c>
    </row>
    <row r="61" spans="1:50">
      <c r="A61" s="349">
        <v>32</v>
      </c>
      <c r="B61" s="353" t="s">
        <v>77</v>
      </c>
      <c r="C61" s="358">
        <v>0</v>
      </c>
      <c r="D61" s="358">
        <v>0</v>
      </c>
      <c r="E61" s="358">
        <v>0</v>
      </c>
      <c r="F61" s="358">
        <v>0</v>
      </c>
      <c r="G61" s="358">
        <v>0</v>
      </c>
      <c r="H61" s="358">
        <v>0</v>
      </c>
      <c r="I61" s="358">
        <v>0</v>
      </c>
      <c r="J61" s="358">
        <v>88</v>
      </c>
      <c r="K61" s="358">
        <v>78</v>
      </c>
      <c r="L61" s="358">
        <v>76</v>
      </c>
      <c r="M61" s="358">
        <v>103</v>
      </c>
      <c r="N61" s="5">
        <f t="shared" si="6"/>
        <v>345</v>
      </c>
      <c r="O61" s="358">
        <v>0</v>
      </c>
      <c r="P61" s="358">
        <v>0</v>
      </c>
      <c r="Q61" s="358">
        <v>0</v>
      </c>
      <c r="R61" s="358">
        <v>0</v>
      </c>
      <c r="S61" s="358">
        <v>0</v>
      </c>
      <c r="T61" s="358">
        <v>0</v>
      </c>
      <c r="U61" s="358">
        <v>0</v>
      </c>
      <c r="V61" s="358">
        <v>1392</v>
      </c>
      <c r="W61" s="358">
        <v>1126</v>
      </c>
      <c r="X61" s="358">
        <v>1216</v>
      </c>
      <c r="Y61" s="358">
        <v>936</v>
      </c>
      <c r="Z61" s="347">
        <f t="shared" si="74"/>
        <v>4670</v>
      </c>
      <c r="AA61" s="358"/>
      <c r="AB61" s="358"/>
      <c r="AC61" s="358"/>
      <c r="AD61" s="358"/>
      <c r="AE61" s="358"/>
      <c r="AF61" s="358"/>
      <c r="AG61" s="358"/>
      <c r="AH61" s="374">
        <v>18</v>
      </c>
      <c r="AI61" s="374">
        <v>15</v>
      </c>
      <c r="AJ61" s="374">
        <v>16</v>
      </c>
      <c r="AK61" s="376">
        <v>15</v>
      </c>
      <c r="AL61" s="9">
        <f t="shared" si="11"/>
        <v>16</v>
      </c>
      <c r="AM61" s="351"/>
      <c r="AN61" s="351"/>
      <c r="AO61" s="351"/>
      <c r="AP61" s="351"/>
      <c r="AQ61" s="351"/>
      <c r="AR61" s="351"/>
      <c r="AS61" s="351"/>
      <c r="AT61" s="351">
        <f t="shared" si="70"/>
        <v>87.878787878787875</v>
      </c>
      <c r="AU61" s="351">
        <f t="shared" si="71"/>
        <v>96.239316239316238</v>
      </c>
      <c r="AV61" s="351">
        <f t="shared" si="72"/>
        <v>100</v>
      </c>
      <c r="AW61" s="351">
        <f t="shared" si="73"/>
        <v>60.582524271844662</v>
      </c>
      <c r="AX61" s="191">
        <f t="shared" si="4"/>
        <v>86.175157097487187</v>
      </c>
    </row>
    <row r="62" spans="1:50">
      <c r="A62" s="15"/>
      <c r="B62" s="13" t="s">
        <v>78</v>
      </c>
      <c r="C62" s="13">
        <f>C63</f>
        <v>31</v>
      </c>
      <c r="D62" s="13">
        <f t="shared" ref="D62:M62" si="75">D63</f>
        <v>45</v>
      </c>
      <c r="E62" s="13">
        <f t="shared" si="75"/>
        <v>36</v>
      </c>
      <c r="F62" s="13">
        <f t="shared" si="75"/>
        <v>34</v>
      </c>
      <c r="G62" s="13">
        <f t="shared" si="75"/>
        <v>37</v>
      </c>
      <c r="H62" s="13">
        <f t="shared" si="75"/>
        <v>19</v>
      </c>
      <c r="I62" s="13">
        <f t="shared" si="75"/>
        <v>40</v>
      </c>
      <c r="J62" s="13">
        <f t="shared" si="75"/>
        <v>41</v>
      </c>
      <c r="K62" s="13">
        <f t="shared" si="75"/>
        <v>31</v>
      </c>
      <c r="L62" s="13">
        <f t="shared" si="75"/>
        <v>6</v>
      </c>
      <c r="M62" s="13">
        <f t="shared" si="75"/>
        <v>9</v>
      </c>
      <c r="N62" s="5">
        <f t="shared" si="6"/>
        <v>329</v>
      </c>
      <c r="O62" s="13">
        <f>O63</f>
        <v>279</v>
      </c>
      <c r="P62" s="13">
        <f t="shared" ref="P62:Y62" si="76">P63</f>
        <v>405</v>
      </c>
      <c r="Q62" s="13">
        <f t="shared" si="76"/>
        <v>324</v>
      </c>
      <c r="R62" s="13">
        <f t="shared" si="76"/>
        <v>358</v>
      </c>
      <c r="S62" s="13">
        <f t="shared" si="76"/>
        <v>407</v>
      </c>
      <c r="T62" s="13">
        <f t="shared" si="76"/>
        <v>247</v>
      </c>
      <c r="U62" s="13">
        <f t="shared" si="76"/>
        <v>640</v>
      </c>
      <c r="V62" s="13">
        <f t="shared" si="76"/>
        <v>738</v>
      </c>
      <c r="W62" s="13">
        <f t="shared" si="76"/>
        <v>514</v>
      </c>
      <c r="X62" s="13">
        <f t="shared" si="76"/>
        <v>102</v>
      </c>
      <c r="Y62" s="13">
        <f t="shared" si="76"/>
        <v>144</v>
      </c>
      <c r="Z62" s="347">
        <f t="shared" si="74"/>
        <v>4158</v>
      </c>
      <c r="AA62" s="13">
        <f>AA63</f>
        <v>11</v>
      </c>
      <c r="AB62" s="13">
        <f t="shared" ref="AB62:AK62" si="77">AB63</f>
        <v>11</v>
      </c>
      <c r="AC62" s="13">
        <f t="shared" si="77"/>
        <v>11</v>
      </c>
      <c r="AD62" s="13">
        <f t="shared" si="77"/>
        <v>12</v>
      </c>
      <c r="AE62" s="13">
        <f t="shared" si="77"/>
        <v>13</v>
      </c>
      <c r="AF62" s="13">
        <f t="shared" si="77"/>
        <v>15</v>
      </c>
      <c r="AG62" s="13">
        <f t="shared" si="77"/>
        <v>18</v>
      </c>
      <c r="AH62" s="13">
        <f t="shared" si="77"/>
        <v>19</v>
      </c>
      <c r="AI62" s="13">
        <f t="shared" si="77"/>
        <v>17</v>
      </c>
      <c r="AJ62" s="13">
        <f t="shared" si="77"/>
        <v>19</v>
      </c>
      <c r="AK62" s="13">
        <f t="shared" si="77"/>
        <v>20</v>
      </c>
      <c r="AL62" s="9">
        <f t="shared" si="11"/>
        <v>15.090909090909092</v>
      </c>
      <c r="AM62" s="14">
        <f t="shared" ref="AM62:AP62" si="78">IF(C62=0,0,O62/(C62*AA62)*100)</f>
        <v>81.818181818181827</v>
      </c>
      <c r="AN62" s="14">
        <f t="shared" si="78"/>
        <v>81.818181818181827</v>
      </c>
      <c r="AO62" s="14">
        <f t="shared" si="78"/>
        <v>81.818181818181827</v>
      </c>
      <c r="AP62" s="14">
        <f t="shared" si="78"/>
        <v>87.745098039215691</v>
      </c>
      <c r="AQ62" s="14">
        <f t="shared" ref="AQ62:AW62" si="79">IF(G62=0,0,S62/(G62*AE62)*100)</f>
        <v>84.615384615384613</v>
      </c>
      <c r="AR62" s="14">
        <f t="shared" si="79"/>
        <v>86.666666666666671</v>
      </c>
      <c r="AS62" s="14">
        <f t="shared" si="79"/>
        <v>88.888888888888886</v>
      </c>
      <c r="AT62" s="14">
        <f t="shared" si="79"/>
        <v>94.73684210526315</v>
      </c>
      <c r="AU62" s="14">
        <f t="shared" si="79"/>
        <v>97.533206831119543</v>
      </c>
      <c r="AV62" s="14">
        <f t="shared" si="79"/>
        <v>89.473684210526315</v>
      </c>
      <c r="AW62" s="14">
        <f t="shared" si="79"/>
        <v>80</v>
      </c>
      <c r="AX62" s="191">
        <f t="shared" si="4"/>
        <v>86.828574255600941</v>
      </c>
    </row>
    <row r="63" spans="1:50">
      <c r="A63" s="39">
        <v>1</v>
      </c>
      <c r="B63" s="40" t="s">
        <v>79</v>
      </c>
      <c r="C63" s="39">
        <v>31</v>
      </c>
      <c r="D63" s="39">
        <v>45</v>
      </c>
      <c r="E63" s="39">
        <v>36</v>
      </c>
      <c r="F63" s="39">
        <v>34</v>
      </c>
      <c r="G63" s="39">
        <v>37</v>
      </c>
      <c r="H63" s="39">
        <v>19</v>
      </c>
      <c r="I63" s="39">
        <v>40</v>
      </c>
      <c r="J63" s="39">
        <v>41</v>
      </c>
      <c r="K63" s="39">
        <v>31</v>
      </c>
      <c r="L63" s="39">
        <v>6</v>
      </c>
      <c r="M63" s="39">
        <v>9</v>
      </c>
      <c r="N63" s="5">
        <f t="shared" si="6"/>
        <v>329</v>
      </c>
      <c r="O63" s="39">
        <v>279</v>
      </c>
      <c r="P63" s="39">
        <v>405</v>
      </c>
      <c r="Q63" s="39">
        <v>324</v>
      </c>
      <c r="R63" s="39">
        <v>358</v>
      </c>
      <c r="S63" s="39">
        <v>407</v>
      </c>
      <c r="T63" s="39">
        <v>247</v>
      </c>
      <c r="U63" s="39">
        <v>640</v>
      </c>
      <c r="V63" s="39">
        <v>738</v>
      </c>
      <c r="W63" s="39">
        <v>514</v>
      </c>
      <c r="X63" s="39">
        <v>102</v>
      </c>
      <c r="Y63" s="39">
        <v>144</v>
      </c>
      <c r="Z63" s="347">
        <f t="shared" si="74"/>
        <v>4158</v>
      </c>
      <c r="AA63" s="39">
        <v>11</v>
      </c>
      <c r="AB63" s="39">
        <v>11</v>
      </c>
      <c r="AC63" s="39">
        <v>11</v>
      </c>
      <c r="AD63" s="39">
        <v>12</v>
      </c>
      <c r="AE63" s="39">
        <v>13</v>
      </c>
      <c r="AF63" s="39">
        <v>15</v>
      </c>
      <c r="AG63" s="39">
        <v>18</v>
      </c>
      <c r="AH63" s="39">
        <v>19</v>
      </c>
      <c r="AI63" s="39">
        <v>17</v>
      </c>
      <c r="AJ63" s="39">
        <v>19</v>
      </c>
      <c r="AK63" s="39">
        <v>20</v>
      </c>
      <c r="AL63" s="9">
        <f t="shared" si="11"/>
        <v>15.090909090909092</v>
      </c>
      <c r="AM63" s="103">
        <f t="shared" ref="AM63:AM73" si="80">IF(C63=0,0,O63/(C63*AA63)*100)</f>
        <v>81.818181818181827</v>
      </c>
      <c r="AN63" s="103">
        <f t="shared" ref="AN63" si="81">IF(D63=0,0,P63/(D63*AB63)*100)</f>
        <v>81.818181818181827</v>
      </c>
      <c r="AO63" s="103">
        <f t="shared" ref="AO63" si="82">IF(E63=0,0,Q63/(E63*AC63)*100)</f>
        <v>81.818181818181827</v>
      </c>
      <c r="AP63" s="103">
        <f t="shared" ref="AP63" si="83">IF(F63=0,0,R63/(F63*AD63)*100)</f>
        <v>87.745098039215691</v>
      </c>
      <c r="AQ63" s="103">
        <f t="shared" ref="AQ63" si="84">IF(G63=0,0,S63/(G63*AE63)*100)</f>
        <v>84.615384615384613</v>
      </c>
      <c r="AR63" s="103">
        <f t="shared" ref="AR63" si="85">IF(H63=0,0,T63/(H63*AF63)*100)</f>
        <v>86.666666666666671</v>
      </c>
      <c r="AS63" s="103">
        <f t="shared" ref="AS63" si="86">IF(I63=0,0,U63/(I63*AG63)*100)</f>
        <v>88.888888888888886</v>
      </c>
      <c r="AT63" s="103">
        <f t="shared" ref="AT63" si="87">IF(J63=0,0,V63/(J63*AH63)*100)</f>
        <v>94.73684210526315</v>
      </c>
      <c r="AU63" s="103">
        <f t="shared" ref="AU63" si="88">IF(K63=0,0,W63/(K63*AI63)*100)</f>
        <v>97.533206831119543</v>
      </c>
      <c r="AV63" s="103">
        <f t="shared" ref="AV63" si="89">IF(L63=0,0,X63/(L63*AJ63)*100)</f>
        <v>89.473684210526315</v>
      </c>
      <c r="AW63" s="103">
        <f t="shared" ref="AW63" si="90">IF(M63=0,0,Y63/(M63*AK63)*100)</f>
        <v>80</v>
      </c>
      <c r="AX63" s="191">
        <f t="shared" si="4"/>
        <v>86.828574255600941</v>
      </c>
    </row>
    <row r="64" spans="1:50">
      <c r="A64" s="7"/>
      <c r="B64" s="5" t="s">
        <v>80</v>
      </c>
      <c r="C64" s="5">
        <f>SUM(C65:C69)</f>
        <v>112</v>
      </c>
      <c r="D64" s="5">
        <f t="shared" ref="D64:M64" si="91">SUM(D65:D69)</f>
        <v>102</v>
      </c>
      <c r="E64" s="5">
        <f t="shared" si="91"/>
        <v>101</v>
      </c>
      <c r="F64" s="5">
        <f t="shared" si="91"/>
        <v>87</v>
      </c>
      <c r="G64" s="5">
        <f t="shared" si="91"/>
        <v>120</v>
      </c>
      <c r="H64" s="5">
        <f t="shared" si="91"/>
        <v>110</v>
      </c>
      <c r="I64" s="5">
        <f t="shared" si="91"/>
        <v>95</v>
      </c>
      <c r="J64" s="5">
        <f t="shared" si="91"/>
        <v>107</v>
      </c>
      <c r="K64" s="5">
        <f t="shared" si="91"/>
        <v>109</v>
      </c>
      <c r="L64" s="5">
        <f t="shared" si="91"/>
        <v>23</v>
      </c>
      <c r="M64" s="5">
        <f t="shared" si="91"/>
        <v>26</v>
      </c>
      <c r="N64" s="5">
        <f t="shared" si="6"/>
        <v>992</v>
      </c>
      <c r="O64" s="5">
        <f>SUM(O65:O69)</f>
        <v>982</v>
      </c>
      <c r="P64" s="5">
        <f t="shared" ref="P64:Y64" si="92">SUM(P65:P69)</f>
        <v>986</v>
      </c>
      <c r="Q64" s="5">
        <f t="shared" si="92"/>
        <v>974</v>
      </c>
      <c r="R64" s="5">
        <f t="shared" si="92"/>
        <v>940</v>
      </c>
      <c r="S64" s="5">
        <f t="shared" si="92"/>
        <v>1359</v>
      </c>
      <c r="T64" s="5">
        <f t="shared" si="92"/>
        <v>1510</v>
      </c>
      <c r="U64" s="5">
        <f t="shared" si="92"/>
        <v>1560</v>
      </c>
      <c r="V64" s="5">
        <f t="shared" si="92"/>
        <v>1873</v>
      </c>
      <c r="W64" s="5">
        <f t="shared" si="92"/>
        <v>1754</v>
      </c>
      <c r="X64" s="5">
        <f t="shared" si="92"/>
        <v>321</v>
      </c>
      <c r="Y64" s="5">
        <f t="shared" si="92"/>
        <v>380</v>
      </c>
      <c r="Z64" s="5">
        <f t="shared" si="8"/>
        <v>12639</v>
      </c>
      <c r="AA64" s="5">
        <f>AVERAGE(AA65:AA69)</f>
        <v>11</v>
      </c>
      <c r="AB64" s="5">
        <f t="shared" ref="AB64:AK64" si="93">AVERAGE(AB65:AB69)</f>
        <v>11.2</v>
      </c>
      <c r="AC64" s="5">
        <f t="shared" si="93"/>
        <v>11</v>
      </c>
      <c r="AD64" s="5">
        <f t="shared" si="93"/>
        <v>12</v>
      </c>
      <c r="AE64" s="5">
        <f t="shared" si="93"/>
        <v>14.8</v>
      </c>
      <c r="AF64" s="5">
        <f t="shared" si="93"/>
        <v>16.399999999999999</v>
      </c>
      <c r="AG64" s="5">
        <f t="shared" si="93"/>
        <v>19</v>
      </c>
      <c r="AH64" s="5">
        <f t="shared" si="93"/>
        <v>20</v>
      </c>
      <c r="AI64" s="5">
        <f t="shared" si="93"/>
        <v>19</v>
      </c>
      <c r="AJ64" s="5">
        <f t="shared" si="93"/>
        <v>16.666666666666668</v>
      </c>
      <c r="AK64" s="5">
        <f t="shared" si="93"/>
        <v>15.333333333333334</v>
      </c>
      <c r="AL64" s="9">
        <f t="shared" si="11"/>
        <v>15.127272727272727</v>
      </c>
      <c r="AM64" s="9">
        <f>AVERAGE(AM65:AM69)</f>
        <v>85.773637321582527</v>
      </c>
      <c r="AN64" s="9">
        <f t="shared" ref="AN64:AW64" si="94">AVERAGE(AN65:AN69)</f>
        <v>86.273516805774861</v>
      </c>
      <c r="AO64" s="9">
        <f t="shared" si="94"/>
        <v>86.072727272727292</v>
      </c>
      <c r="AP64" s="9">
        <f t="shared" si="94"/>
        <v>87.604895104895107</v>
      </c>
      <c r="AQ64" s="9">
        <f t="shared" si="94"/>
        <v>86.473748473748472</v>
      </c>
      <c r="AR64" s="9">
        <f t="shared" si="94"/>
        <v>89.04179566563468</v>
      </c>
      <c r="AS64" s="9">
        <f t="shared" si="94"/>
        <v>90.759349353776599</v>
      </c>
      <c r="AT64" s="9">
        <f t="shared" si="94"/>
        <v>90.439128123338648</v>
      </c>
      <c r="AU64" s="9">
        <f t="shared" si="94"/>
        <v>87.51633986928104</v>
      </c>
      <c r="AV64" s="9">
        <f t="shared" si="94"/>
        <v>98.039215686274517</v>
      </c>
      <c r="AW64" s="9">
        <f t="shared" si="94"/>
        <v>97.916666666666671</v>
      </c>
      <c r="AX64" s="191">
        <f t="shared" si="4"/>
        <v>89.628274576700036</v>
      </c>
    </row>
    <row r="65" spans="1:50">
      <c r="A65" s="110">
        <v>1</v>
      </c>
      <c r="B65" s="111" t="s">
        <v>81</v>
      </c>
      <c r="C65" s="109">
        <v>73</v>
      </c>
      <c r="D65" s="109">
        <v>62</v>
      </c>
      <c r="E65" s="109">
        <v>72</v>
      </c>
      <c r="F65" s="109">
        <v>55</v>
      </c>
      <c r="G65" s="109">
        <v>80</v>
      </c>
      <c r="H65" s="109">
        <v>75</v>
      </c>
      <c r="I65" s="109">
        <v>65</v>
      </c>
      <c r="J65" s="109">
        <v>68</v>
      </c>
      <c r="K65" s="109">
        <v>80</v>
      </c>
      <c r="L65" s="109">
        <v>17</v>
      </c>
      <c r="M65" s="109">
        <v>16</v>
      </c>
      <c r="N65" s="5">
        <f t="shared" si="6"/>
        <v>663</v>
      </c>
      <c r="O65" s="109">
        <v>625</v>
      </c>
      <c r="P65" s="109">
        <v>618</v>
      </c>
      <c r="Q65" s="109">
        <v>708</v>
      </c>
      <c r="R65" s="109">
        <v>610</v>
      </c>
      <c r="S65" s="109">
        <v>880</v>
      </c>
      <c r="T65" s="109">
        <v>975</v>
      </c>
      <c r="U65" s="109">
        <v>1040</v>
      </c>
      <c r="V65" s="109">
        <v>1156</v>
      </c>
      <c r="W65" s="109">
        <v>1280</v>
      </c>
      <c r="X65" s="109">
        <v>221</v>
      </c>
      <c r="Y65" s="109">
        <v>224</v>
      </c>
      <c r="Z65" s="5">
        <f t="shared" si="8"/>
        <v>8337</v>
      </c>
      <c r="AA65" s="109">
        <v>10</v>
      </c>
      <c r="AB65" s="109">
        <v>11</v>
      </c>
      <c r="AC65" s="109">
        <v>11</v>
      </c>
      <c r="AD65" s="109">
        <v>12</v>
      </c>
      <c r="AE65" s="109">
        <v>13</v>
      </c>
      <c r="AF65" s="109">
        <v>15</v>
      </c>
      <c r="AG65" s="109">
        <v>18</v>
      </c>
      <c r="AH65" s="109">
        <v>19</v>
      </c>
      <c r="AI65" s="109">
        <v>18</v>
      </c>
      <c r="AJ65" s="109">
        <v>13</v>
      </c>
      <c r="AK65" s="109">
        <v>14</v>
      </c>
      <c r="AL65" s="9">
        <f t="shared" si="11"/>
        <v>14</v>
      </c>
      <c r="AM65" s="112">
        <f t="shared" si="80"/>
        <v>85.61643835616438</v>
      </c>
      <c r="AN65" s="112">
        <f t="shared" ref="AN65:AN69" si="95">IF(D65=0,0,P65/(D65*AB65)*100)</f>
        <v>90.615835777126094</v>
      </c>
      <c r="AO65" s="112">
        <f t="shared" ref="AO65:AO69" si="96">IF(E65=0,0,Q65/(E65*AC65)*100)</f>
        <v>89.393939393939391</v>
      </c>
      <c r="AP65" s="112">
        <f t="shared" ref="AP65:AP69" si="97">IF(F65=0,0,R65/(F65*AD65)*100)</f>
        <v>92.424242424242422</v>
      </c>
      <c r="AQ65" s="112">
        <f t="shared" ref="AQ65:AQ69" si="98">IF(G65=0,0,S65/(G65*AE65)*100)</f>
        <v>84.615384615384613</v>
      </c>
      <c r="AR65" s="112">
        <f t="shared" ref="AR65:AR69" si="99">IF(H65=0,0,T65/(H65*AF65)*100)</f>
        <v>86.666666666666671</v>
      </c>
      <c r="AS65" s="112">
        <f t="shared" ref="AS65:AS69" si="100">IF(I65=0,0,U65/(I65*AG65)*100)</f>
        <v>88.888888888888886</v>
      </c>
      <c r="AT65" s="112">
        <f t="shared" ref="AT65:AT69" si="101">IF(J65=0,0,V65/(J65*AH65)*100)</f>
        <v>89.473684210526315</v>
      </c>
      <c r="AU65" s="112">
        <f t="shared" ref="AU65:AU69" si="102">IF(K65=0,0,W65/(K65*AI65)*100)</f>
        <v>88.888888888888886</v>
      </c>
      <c r="AV65" s="112">
        <f t="shared" ref="AV65:AV68" si="103">IF(L65=0,0,X65/(L65*AJ65)*100)</f>
        <v>100</v>
      </c>
      <c r="AW65" s="112">
        <f t="shared" ref="AW65:AW67" si="104">IF(M65=0,0,Y65/(M65*AK65)*100)</f>
        <v>100</v>
      </c>
      <c r="AX65" s="191">
        <f t="shared" si="4"/>
        <v>90.598542656529787</v>
      </c>
    </row>
    <row r="66" spans="1:50">
      <c r="A66" s="110">
        <v>2</v>
      </c>
      <c r="B66" s="109" t="s">
        <v>82</v>
      </c>
      <c r="C66" s="109">
        <v>19</v>
      </c>
      <c r="D66" s="109">
        <v>18</v>
      </c>
      <c r="E66" s="109">
        <v>12</v>
      </c>
      <c r="F66" s="109">
        <v>9</v>
      </c>
      <c r="G66" s="109">
        <v>18</v>
      </c>
      <c r="H66" s="109">
        <v>9</v>
      </c>
      <c r="I66" s="109">
        <v>11</v>
      </c>
      <c r="J66" s="109">
        <v>16</v>
      </c>
      <c r="K66" s="109">
        <v>7</v>
      </c>
      <c r="L66" s="109">
        <v>5</v>
      </c>
      <c r="M66" s="109">
        <v>4</v>
      </c>
      <c r="N66" s="5">
        <f t="shared" si="6"/>
        <v>128</v>
      </c>
      <c r="O66" s="109">
        <v>171</v>
      </c>
      <c r="P66" s="109">
        <v>162</v>
      </c>
      <c r="Q66" s="109">
        <v>108</v>
      </c>
      <c r="R66" s="109">
        <v>90</v>
      </c>
      <c r="S66" s="109">
        <v>216</v>
      </c>
      <c r="T66" s="109">
        <v>126</v>
      </c>
      <c r="U66" s="109">
        <v>187</v>
      </c>
      <c r="V66" s="109">
        <v>288</v>
      </c>
      <c r="W66" s="109">
        <v>112</v>
      </c>
      <c r="X66" s="109">
        <v>80</v>
      </c>
      <c r="Y66" s="109">
        <v>60</v>
      </c>
      <c r="Z66" s="5">
        <f t="shared" si="8"/>
        <v>1600</v>
      </c>
      <c r="AA66" s="109">
        <v>11</v>
      </c>
      <c r="AB66" s="109">
        <v>11</v>
      </c>
      <c r="AC66" s="109">
        <v>11</v>
      </c>
      <c r="AD66" s="109">
        <v>12</v>
      </c>
      <c r="AE66" s="109">
        <v>14</v>
      </c>
      <c r="AF66" s="109">
        <v>16</v>
      </c>
      <c r="AG66" s="109">
        <v>19</v>
      </c>
      <c r="AH66" s="109">
        <v>20</v>
      </c>
      <c r="AI66" s="109">
        <v>18</v>
      </c>
      <c r="AJ66" s="109">
        <v>17</v>
      </c>
      <c r="AK66" s="109">
        <v>16</v>
      </c>
      <c r="AL66" s="9">
        <f t="shared" si="11"/>
        <v>15</v>
      </c>
      <c r="AM66" s="112">
        <f t="shared" si="80"/>
        <v>81.818181818181827</v>
      </c>
      <c r="AN66" s="112">
        <f t="shared" si="95"/>
        <v>81.818181818181827</v>
      </c>
      <c r="AO66" s="112">
        <f t="shared" si="96"/>
        <v>81.818181818181827</v>
      </c>
      <c r="AP66" s="112">
        <f t="shared" si="97"/>
        <v>83.333333333333343</v>
      </c>
      <c r="AQ66" s="112">
        <f t="shared" si="98"/>
        <v>85.714285714285708</v>
      </c>
      <c r="AR66" s="112">
        <f t="shared" si="99"/>
        <v>87.5</v>
      </c>
      <c r="AS66" s="112">
        <f t="shared" si="100"/>
        <v>89.473684210526315</v>
      </c>
      <c r="AT66" s="112">
        <f t="shared" si="101"/>
        <v>90</v>
      </c>
      <c r="AU66" s="112">
        <f t="shared" si="102"/>
        <v>88.888888888888886</v>
      </c>
      <c r="AV66" s="112">
        <f t="shared" si="103"/>
        <v>94.117647058823522</v>
      </c>
      <c r="AW66" s="112">
        <f t="shared" si="104"/>
        <v>93.75</v>
      </c>
      <c r="AX66" s="191">
        <f t="shared" si="4"/>
        <v>87.112034969127578</v>
      </c>
    </row>
    <row r="67" spans="1:50">
      <c r="A67" s="110">
        <v>3</v>
      </c>
      <c r="B67" s="109" t="s">
        <v>83</v>
      </c>
      <c r="C67" s="109">
        <v>4</v>
      </c>
      <c r="D67" s="109">
        <v>8</v>
      </c>
      <c r="E67" s="109">
        <v>5</v>
      </c>
      <c r="F67" s="109">
        <v>8</v>
      </c>
      <c r="G67" s="109">
        <v>9</v>
      </c>
      <c r="H67" s="109">
        <v>7</v>
      </c>
      <c r="I67" s="109">
        <v>7</v>
      </c>
      <c r="J67" s="109">
        <v>9</v>
      </c>
      <c r="K67" s="109">
        <v>9</v>
      </c>
      <c r="L67" s="109">
        <v>0</v>
      </c>
      <c r="M67" s="109">
        <v>6</v>
      </c>
      <c r="N67" s="13">
        <f t="shared" si="6"/>
        <v>72</v>
      </c>
      <c r="O67" s="109">
        <v>38</v>
      </c>
      <c r="P67" s="109">
        <v>74</v>
      </c>
      <c r="Q67" s="109">
        <v>47</v>
      </c>
      <c r="R67" s="109">
        <v>83</v>
      </c>
      <c r="S67" s="109">
        <v>101</v>
      </c>
      <c r="T67" s="109">
        <v>98</v>
      </c>
      <c r="U67" s="109">
        <v>113</v>
      </c>
      <c r="V67" s="109">
        <v>157</v>
      </c>
      <c r="W67" s="109">
        <v>134</v>
      </c>
      <c r="X67" s="109">
        <v>0</v>
      </c>
      <c r="Y67" s="109">
        <v>96</v>
      </c>
      <c r="Z67" s="5">
        <f t="shared" si="8"/>
        <v>941</v>
      </c>
      <c r="AA67" s="109">
        <v>10</v>
      </c>
      <c r="AB67" s="109">
        <v>10</v>
      </c>
      <c r="AC67" s="109">
        <v>10</v>
      </c>
      <c r="AD67" s="109">
        <v>11</v>
      </c>
      <c r="AE67" s="109">
        <v>13</v>
      </c>
      <c r="AF67" s="109">
        <v>15</v>
      </c>
      <c r="AG67" s="109">
        <v>17</v>
      </c>
      <c r="AH67" s="109">
        <v>19</v>
      </c>
      <c r="AI67" s="109">
        <v>17</v>
      </c>
      <c r="AJ67" s="109"/>
      <c r="AK67" s="109">
        <v>16</v>
      </c>
      <c r="AL67" s="14">
        <f t="shared" ref="AL67:AL79" si="105">AVERAGE(AA67:AK67)</f>
        <v>13.8</v>
      </c>
      <c r="AM67" s="112">
        <f t="shared" si="80"/>
        <v>95</v>
      </c>
      <c r="AN67" s="112">
        <f t="shared" si="95"/>
        <v>92.5</v>
      </c>
      <c r="AO67" s="112">
        <f t="shared" si="96"/>
        <v>94</v>
      </c>
      <c r="AP67" s="112">
        <f t="shared" si="97"/>
        <v>94.318181818181827</v>
      </c>
      <c r="AQ67" s="112">
        <f t="shared" si="98"/>
        <v>86.324786324786331</v>
      </c>
      <c r="AR67" s="112">
        <f t="shared" si="99"/>
        <v>93.333333333333329</v>
      </c>
      <c r="AS67" s="112">
        <f t="shared" si="100"/>
        <v>94.9579831932773</v>
      </c>
      <c r="AT67" s="112">
        <f t="shared" si="101"/>
        <v>91.812865497076018</v>
      </c>
      <c r="AU67" s="112">
        <f t="shared" si="102"/>
        <v>87.58169934640523</v>
      </c>
      <c r="AV67" s="112"/>
      <c r="AW67" s="112">
        <f t="shared" si="104"/>
        <v>100</v>
      </c>
      <c r="AX67" s="191">
        <f t="shared" ref="AX67:AX73" si="106">AVERAGE(AM67:AW67)</f>
        <v>92.982884951306005</v>
      </c>
    </row>
    <row r="68" spans="1:50">
      <c r="A68" s="110">
        <v>4</v>
      </c>
      <c r="B68" s="111" t="s">
        <v>84</v>
      </c>
      <c r="C68" s="109">
        <v>2</v>
      </c>
      <c r="D68" s="109">
        <v>3</v>
      </c>
      <c r="E68" s="109">
        <v>3</v>
      </c>
      <c r="F68" s="109">
        <v>7</v>
      </c>
      <c r="G68" s="109">
        <v>1</v>
      </c>
      <c r="H68" s="109">
        <v>13</v>
      </c>
      <c r="I68" s="109">
        <v>4</v>
      </c>
      <c r="J68" s="109">
        <v>4</v>
      </c>
      <c r="K68" s="109">
        <v>5</v>
      </c>
      <c r="L68" s="109">
        <v>1</v>
      </c>
      <c r="M68" s="109">
        <v>0</v>
      </c>
      <c r="N68" s="13">
        <f t="shared" ref="N68:N118" si="107">SUM(C68:M68)</f>
        <v>43</v>
      </c>
      <c r="O68" s="109">
        <v>22</v>
      </c>
      <c r="P68" s="109">
        <v>33</v>
      </c>
      <c r="Q68" s="109">
        <v>30</v>
      </c>
      <c r="R68" s="109">
        <v>77</v>
      </c>
      <c r="S68" s="109">
        <v>18</v>
      </c>
      <c r="T68" s="109">
        <v>221</v>
      </c>
      <c r="U68" s="109">
        <v>76</v>
      </c>
      <c r="V68" s="109">
        <v>72</v>
      </c>
      <c r="W68" s="109">
        <v>100</v>
      </c>
      <c r="X68" s="109">
        <v>20</v>
      </c>
      <c r="Y68" s="109">
        <v>0</v>
      </c>
      <c r="Z68" s="5">
        <f t="shared" ref="Z68" si="108">SUM(O68:Y68)</f>
        <v>669</v>
      </c>
      <c r="AA68" s="109">
        <v>13</v>
      </c>
      <c r="AB68" s="109">
        <v>13</v>
      </c>
      <c r="AC68" s="109">
        <v>12</v>
      </c>
      <c r="AD68" s="109">
        <v>13</v>
      </c>
      <c r="AE68" s="109">
        <v>20</v>
      </c>
      <c r="AF68" s="109">
        <v>19</v>
      </c>
      <c r="AG68" s="109">
        <v>21</v>
      </c>
      <c r="AH68" s="109">
        <v>20</v>
      </c>
      <c r="AI68" s="109">
        <v>24</v>
      </c>
      <c r="AJ68" s="109">
        <v>20</v>
      </c>
      <c r="AK68" s="109"/>
      <c r="AL68" s="14">
        <f t="shared" si="105"/>
        <v>17.5</v>
      </c>
      <c r="AM68" s="112">
        <f t="shared" si="80"/>
        <v>84.615384615384613</v>
      </c>
      <c r="AN68" s="112">
        <f t="shared" si="95"/>
        <v>84.615384615384613</v>
      </c>
      <c r="AO68" s="112">
        <f t="shared" si="96"/>
        <v>83.333333333333343</v>
      </c>
      <c r="AP68" s="112">
        <f t="shared" si="97"/>
        <v>84.615384615384613</v>
      </c>
      <c r="AQ68" s="112">
        <f t="shared" si="98"/>
        <v>90</v>
      </c>
      <c r="AR68" s="112">
        <f t="shared" si="99"/>
        <v>89.473684210526315</v>
      </c>
      <c r="AS68" s="112">
        <f t="shared" si="100"/>
        <v>90.476190476190482</v>
      </c>
      <c r="AT68" s="112">
        <f t="shared" si="101"/>
        <v>90</v>
      </c>
      <c r="AU68" s="112">
        <f t="shared" si="102"/>
        <v>83.333333333333343</v>
      </c>
      <c r="AV68" s="112">
        <f t="shared" si="103"/>
        <v>100</v>
      </c>
      <c r="AW68" s="112"/>
      <c r="AX68" s="191">
        <f t="shared" si="106"/>
        <v>88.046269519953739</v>
      </c>
    </row>
    <row r="69" spans="1:50">
      <c r="A69" s="110">
        <v>5</v>
      </c>
      <c r="B69" s="109" t="s">
        <v>85</v>
      </c>
      <c r="C69" s="109">
        <v>14</v>
      </c>
      <c r="D69" s="109">
        <v>11</v>
      </c>
      <c r="E69" s="109">
        <v>9</v>
      </c>
      <c r="F69" s="109">
        <v>8</v>
      </c>
      <c r="G69" s="109">
        <v>12</v>
      </c>
      <c r="H69" s="109">
        <v>6</v>
      </c>
      <c r="I69" s="109">
        <v>8</v>
      </c>
      <c r="J69" s="109">
        <v>10</v>
      </c>
      <c r="K69" s="109">
        <v>8</v>
      </c>
      <c r="L69" s="109">
        <v>0</v>
      </c>
      <c r="M69" s="109">
        <v>0</v>
      </c>
      <c r="N69" s="13">
        <f t="shared" si="107"/>
        <v>86</v>
      </c>
      <c r="O69" s="109">
        <v>126</v>
      </c>
      <c r="P69" s="109">
        <v>99</v>
      </c>
      <c r="Q69" s="109">
        <v>81</v>
      </c>
      <c r="R69" s="109">
        <v>80</v>
      </c>
      <c r="S69" s="109">
        <v>144</v>
      </c>
      <c r="T69" s="109">
        <v>90</v>
      </c>
      <c r="U69" s="109">
        <v>144</v>
      </c>
      <c r="V69" s="109">
        <v>200</v>
      </c>
      <c r="W69" s="109">
        <v>128</v>
      </c>
      <c r="X69" s="109">
        <v>0</v>
      </c>
      <c r="Y69" s="109">
        <v>0</v>
      </c>
      <c r="Z69" s="13">
        <f t="shared" ref="Z69:Z118" si="109">SUM(O69:Y69)</f>
        <v>1092</v>
      </c>
      <c r="AA69" s="109">
        <v>11</v>
      </c>
      <c r="AB69" s="109">
        <v>11</v>
      </c>
      <c r="AC69" s="109">
        <v>11</v>
      </c>
      <c r="AD69" s="109">
        <v>12</v>
      </c>
      <c r="AE69" s="109">
        <v>14</v>
      </c>
      <c r="AF69" s="109">
        <v>17</v>
      </c>
      <c r="AG69" s="109">
        <v>20</v>
      </c>
      <c r="AH69" s="109">
        <v>22</v>
      </c>
      <c r="AI69" s="109">
        <v>18</v>
      </c>
      <c r="AJ69" s="109"/>
      <c r="AK69" s="109"/>
      <c r="AL69" s="14">
        <f t="shared" si="105"/>
        <v>15.111111111111111</v>
      </c>
      <c r="AM69" s="112">
        <f t="shared" si="80"/>
        <v>81.818181818181827</v>
      </c>
      <c r="AN69" s="112">
        <f t="shared" si="95"/>
        <v>81.818181818181827</v>
      </c>
      <c r="AO69" s="112">
        <f t="shared" si="96"/>
        <v>81.818181818181827</v>
      </c>
      <c r="AP69" s="112">
        <f t="shared" si="97"/>
        <v>83.333333333333343</v>
      </c>
      <c r="AQ69" s="112">
        <f t="shared" si="98"/>
        <v>85.714285714285708</v>
      </c>
      <c r="AR69" s="112">
        <f t="shared" si="99"/>
        <v>88.235294117647058</v>
      </c>
      <c r="AS69" s="112">
        <f t="shared" si="100"/>
        <v>90</v>
      </c>
      <c r="AT69" s="112">
        <f t="shared" si="101"/>
        <v>90.909090909090907</v>
      </c>
      <c r="AU69" s="112">
        <f t="shared" si="102"/>
        <v>88.888888888888886</v>
      </c>
      <c r="AV69" s="112"/>
      <c r="AW69" s="112"/>
      <c r="AX69" s="191">
        <f t="shared" si="106"/>
        <v>85.837270935310158</v>
      </c>
    </row>
    <row r="70" spans="1:50">
      <c r="A70" s="7"/>
      <c r="B70" s="8" t="s">
        <v>86</v>
      </c>
      <c r="C70" s="5">
        <f>SUM(C71:C73)</f>
        <v>138</v>
      </c>
      <c r="D70" s="5">
        <f t="shared" ref="D70:M70" si="110">SUM(D71:D73)</f>
        <v>154</v>
      </c>
      <c r="E70" s="5">
        <f t="shared" si="110"/>
        <v>141</v>
      </c>
      <c r="F70" s="5">
        <f t="shared" si="110"/>
        <v>146</v>
      </c>
      <c r="G70" s="5">
        <f t="shared" si="110"/>
        <v>101</v>
      </c>
      <c r="H70" s="5">
        <f t="shared" si="110"/>
        <v>121</v>
      </c>
      <c r="I70" s="5">
        <f t="shared" si="110"/>
        <v>130</v>
      </c>
      <c r="J70" s="5">
        <f t="shared" si="110"/>
        <v>134</v>
      </c>
      <c r="K70" s="5">
        <f t="shared" si="110"/>
        <v>120</v>
      </c>
      <c r="L70" s="5">
        <f t="shared" si="110"/>
        <v>29</v>
      </c>
      <c r="M70" s="5">
        <f t="shared" si="110"/>
        <v>23</v>
      </c>
      <c r="N70" s="13">
        <f t="shared" si="107"/>
        <v>1237</v>
      </c>
      <c r="O70" s="5">
        <f>SUM(O71:O73)</f>
        <v>1155</v>
      </c>
      <c r="P70" s="5">
        <f t="shared" ref="P70:Y70" si="111">SUM(P71:P73)</f>
        <v>1158</v>
      </c>
      <c r="Q70" s="5">
        <f t="shared" si="111"/>
        <v>1135</v>
      </c>
      <c r="R70" s="5">
        <f t="shared" si="111"/>
        <v>1251</v>
      </c>
      <c r="S70" s="5">
        <f t="shared" si="111"/>
        <v>1244</v>
      </c>
      <c r="T70" s="5">
        <f t="shared" si="111"/>
        <v>1547</v>
      </c>
      <c r="U70" s="5">
        <f t="shared" si="111"/>
        <v>2050</v>
      </c>
      <c r="V70" s="5">
        <f t="shared" si="111"/>
        <v>2515</v>
      </c>
      <c r="W70" s="5">
        <f t="shared" si="111"/>
        <v>1853</v>
      </c>
      <c r="X70" s="5">
        <f t="shared" si="111"/>
        <v>480</v>
      </c>
      <c r="Y70" s="5">
        <f t="shared" si="111"/>
        <v>345</v>
      </c>
      <c r="Z70" s="13">
        <f t="shared" si="109"/>
        <v>14733</v>
      </c>
      <c r="AA70" s="5">
        <f>AVERAGE(AA71:AA73)</f>
        <v>10.666666666666666</v>
      </c>
      <c r="AB70" s="5">
        <f t="shared" ref="AB70:AK70" si="112">AVERAGE(AB71:AB73)</f>
        <v>10</v>
      </c>
      <c r="AC70" s="5">
        <f t="shared" si="112"/>
        <v>9.6666666666666661</v>
      </c>
      <c r="AD70" s="5">
        <f t="shared" si="112"/>
        <v>10.666666666666666</v>
      </c>
      <c r="AE70" s="5">
        <f t="shared" si="112"/>
        <v>15</v>
      </c>
      <c r="AF70" s="5">
        <f t="shared" si="112"/>
        <v>16</v>
      </c>
      <c r="AG70" s="5">
        <f t="shared" si="112"/>
        <v>18</v>
      </c>
      <c r="AH70" s="5">
        <f t="shared" si="112"/>
        <v>21.333333333333332</v>
      </c>
      <c r="AI70" s="5">
        <f t="shared" si="112"/>
        <v>17.666666666666668</v>
      </c>
      <c r="AJ70" s="5">
        <f t="shared" si="112"/>
        <v>18.5</v>
      </c>
      <c r="AK70" s="5">
        <f t="shared" si="112"/>
        <v>18</v>
      </c>
      <c r="AL70" s="14">
        <f t="shared" si="105"/>
        <v>15.045454545454545</v>
      </c>
      <c r="AM70" s="9">
        <f>AVERAGE(AM71:AM73)</f>
        <v>82.704395350014821</v>
      </c>
      <c r="AN70" s="9">
        <f t="shared" ref="AN70:AW70" si="113">AVERAGE(AN71:AN73)</f>
        <v>82.664576802507838</v>
      </c>
      <c r="AO70" s="9">
        <f t="shared" si="113"/>
        <v>90.511784511784512</v>
      </c>
      <c r="AP70" s="9">
        <f t="shared" si="113"/>
        <v>86.537037037037024</v>
      </c>
      <c r="AQ70" s="9">
        <f t="shared" si="113"/>
        <v>83.220899470899482</v>
      </c>
      <c r="AR70" s="9">
        <f t="shared" si="113"/>
        <v>83.073062558356682</v>
      </c>
      <c r="AS70" s="9">
        <f t="shared" si="113"/>
        <v>87.543128654970758</v>
      </c>
      <c r="AT70" s="9">
        <f t="shared" si="113"/>
        <v>86.429512516469046</v>
      </c>
      <c r="AU70" s="9">
        <f t="shared" si="113"/>
        <v>89.554214848332492</v>
      </c>
      <c r="AV70" s="9">
        <f t="shared" si="113"/>
        <v>89.512670565302145</v>
      </c>
      <c r="AW70" s="9">
        <f t="shared" si="113"/>
        <v>83.333333333333343</v>
      </c>
      <c r="AX70" s="191">
        <f t="shared" si="106"/>
        <v>85.91678324081893</v>
      </c>
    </row>
    <row r="71" spans="1:50">
      <c r="A71" s="117">
        <v>61</v>
      </c>
      <c r="B71" s="118" t="s">
        <v>87</v>
      </c>
      <c r="C71" s="119">
        <v>59</v>
      </c>
      <c r="D71" s="119">
        <v>58</v>
      </c>
      <c r="E71" s="119">
        <v>60</v>
      </c>
      <c r="F71" s="119">
        <v>57</v>
      </c>
      <c r="G71" s="119">
        <v>52</v>
      </c>
      <c r="H71" s="119">
        <v>51</v>
      </c>
      <c r="I71" s="119">
        <v>47</v>
      </c>
      <c r="J71" s="119">
        <v>55</v>
      </c>
      <c r="K71" s="119">
        <v>50</v>
      </c>
      <c r="L71" s="119">
        <v>14</v>
      </c>
      <c r="M71" s="119">
        <v>12</v>
      </c>
      <c r="N71" s="13">
        <f t="shared" si="107"/>
        <v>515</v>
      </c>
      <c r="O71" s="119">
        <v>513</v>
      </c>
      <c r="P71" s="119">
        <v>522</v>
      </c>
      <c r="Q71" s="119">
        <v>540</v>
      </c>
      <c r="R71" s="119">
        <v>570</v>
      </c>
      <c r="S71" s="119">
        <v>676</v>
      </c>
      <c r="T71" s="119">
        <v>663</v>
      </c>
      <c r="U71" s="119">
        <v>705</v>
      </c>
      <c r="V71" s="119">
        <v>1100</v>
      </c>
      <c r="W71" s="119">
        <v>750</v>
      </c>
      <c r="X71" s="119">
        <v>224</v>
      </c>
      <c r="Y71" s="119">
        <v>180</v>
      </c>
      <c r="Z71" s="13">
        <f t="shared" si="109"/>
        <v>6443</v>
      </c>
      <c r="AA71" s="119">
        <v>11</v>
      </c>
      <c r="AB71" s="119">
        <v>10</v>
      </c>
      <c r="AC71" s="119">
        <v>9</v>
      </c>
      <c r="AD71" s="119">
        <v>10</v>
      </c>
      <c r="AE71" s="119">
        <v>14</v>
      </c>
      <c r="AF71" s="119">
        <v>15</v>
      </c>
      <c r="AG71" s="119">
        <v>15</v>
      </c>
      <c r="AH71" s="119">
        <v>20</v>
      </c>
      <c r="AI71" s="119">
        <v>17</v>
      </c>
      <c r="AJ71" s="119">
        <v>19</v>
      </c>
      <c r="AK71" s="119">
        <v>18</v>
      </c>
      <c r="AL71" s="14">
        <f t="shared" si="105"/>
        <v>14.363636363636363</v>
      </c>
      <c r="AM71" s="116">
        <f t="shared" si="80"/>
        <v>79.044684129429882</v>
      </c>
      <c r="AN71" s="116">
        <f t="shared" ref="AN71:AN73" si="114">IF(D71=0,0,P71/(D71*AB71)*100)</f>
        <v>90</v>
      </c>
      <c r="AO71" s="116">
        <f t="shared" ref="AO71:AO73" si="115">IF(E71=0,0,Q71/(E71*AC71)*100)</f>
        <v>100</v>
      </c>
      <c r="AP71" s="116">
        <f t="shared" ref="AP71:AP73" si="116">IF(F71=0,0,R71/(F71*AD71)*100)</f>
        <v>100</v>
      </c>
      <c r="AQ71" s="116">
        <f t="shared" ref="AQ71:AQ73" si="117">IF(G71=0,0,S71/(G71*AE71)*100)</f>
        <v>92.857142857142861</v>
      </c>
      <c r="AR71" s="116">
        <f t="shared" ref="AR71:AR73" si="118">IF(H71=0,0,T71/(H71*AF71)*100)</f>
        <v>86.666666666666671</v>
      </c>
      <c r="AS71" s="116">
        <f t="shared" ref="AS71:AS73" si="119">IF(I71=0,0,U71/(I71*AG71)*100)</f>
        <v>100</v>
      </c>
      <c r="AT71" s="116">
        <f t="shared" ref="AT71:AT73" si="120">IF(J71=0,0,V71/(J71*AH71)*100)</f>
        <v>100</v>
      </c>
      <c r="AU71" s="116">
        <f t="shared" ref="AU71:AU73" si="121">IF(K71=0,0,W71/(K71*AI71)*100)</f>
        <v>88.235294117647058</v>
      </c>
      <c r="AV71" s="116">
        <f t="shared" ref="AV71:AV72" si="122">IF(L71=0,0,X71/(L71*AJ71)*100)</f>
        <v>84.210526315789465</v>
      </c>
      <c r="AW71" s="116">
        <f t="shared" ref="AW71:AW72" si="123">IF(M71=0,0,Y71/(M71*AK71)*100)</f>
        <v>83.333333333333343</v>
      </c>
      <c r="AX71" s="191">
        <f t="shared" si="106"/>
        <v>91.304331583637207</v>
      </c>
    </row>
    <row r="72" spans="1:50">
      <c r="A72" s="117">
        <v>62</v>
      </c>
      <c r="B72" s="118" t="s">
        <v>88</v>
      </c>
      <c r="C72" s="119">
        <v>71</v>
      </c>
      <c r="D72" s="119">
        <v>87</v>
      </c>
      <c r="E72" s="119">
        <v>75</v>
      </c>
      <c r="F72" s="119">
        <v>80</v>
      </c>
      <c r="G72" s="119">
        <v>45</v>
      </c>
      <c r="H72" s="119">
        <v>63</v>
      </c>
      <c r="I72" s="119">
        <v>75</v>
      </c>
      <c r="J72" s="119">
        <v>69</v>
      </c>
      <c r="K72" s="119">
        <v>65</v>
      </c>
      <c r="L72" s="119">
        <v>15</v>
      </c>
      <c r="M72" s="119">
        <v>11</v>
      </c>
      <c r="N72" s="13">
        <f t="shared" si="107"/>
        <v>656</v>
      </c>
      <c r="O72" s="119">
        <v>563</v>
      </c>
      <c r="P72" s="119">
        <v>549</v>
      </c>
      <c r="Q72" s="119">
        <v>534</v>
      </c>
      <c r="R72" s="119">
        <v>588</v>
      </c>
      <c r="S72" s="119">
        <v>517</v>
      </c>
      <c r="T72" s="119">
        <v>783</v>
      </c>
      <c r="U72" s="119">
        <v>1222</v>
      </c>
      <c r="V72" s="119">
        <v>1245</v>
      </c>
      <c r="W72" s="119">
        <v>1019</v>
      </c>
      <c r="X72" s="119">
        <v>256</v>
      </c>
      <c r="Y72" s="119">
        <v>165</v>
      </c>
      <c r="Z72" s="13">
        <f t="shared" si="109"/>
        <v>7441</v>
      </c>
      <c r="AA72" s="119">
        <v>10</v>
      </c>
      <c r="AB72" s="119">
        <v>9</v>
      </c>
      <c r="AC72" s="119">
        <v>9</v>
      </c>
      <c r="AD72" s="119">
        <v>10</v>
      </c>
      <c r="AE72" s="119">
        <v>16</v>
      </c>
      <c r="AF72" s="119">
        <v>16</v>
      </c>
      <c r="AG72" s="119">
        <v>19</v>
      </c>
      <c r="AH72" s="119">
        <v>22</v>
      </c>
      <c r="AI72" s="119">
        <v>18</v>
      </c>
      <c r="AJ72" s="119">
        <v>18</v>
      </c>
      <c r="AK72" s="119">
        <v>18</v>
      </c>
      <c r="AL72" s="14">
        <f t="shared" si="105"/>
        <v>15</v>
      </c>
      <c r="AM72" s="116">
        <f t="shared" si="80"/>
        <v>79.295774647887328</v>
      </c>
      <c r="AN72" s="116">
        <f t="shared" si="114"/>
        <v>70.114942528735639</v>
      </c>
      <c r="AO72" s="116">
        <f t="shared" si="115"/>
        <v>79.111111111111114</v>
      </c>
      <c r="AP72" s="116">
        <f t="shared" si="116"/>
        <v>73.5</v>
      </c>
      <c r="AQ72" s="116">
        <f t="shared" si="117"/>
        <v>71.805555555555557</v>
      </c>
      <c r="AR72" s="116">
        <f t="shared" si="118"/>
        <v>77.678571428571431</v>
      </c>
      <c r="AS72" s="116">
        <f t="shared" si="119"/>
        <v>85.754385964912288</v>
      </c>
      <c r="AT72" s="116">
        <f t="shared" si="120"/>
        <v>82.015810276679844</v>
      </c>
      <c r="AU72" s="116">
        <f t="shared" si="121"/>
        <v>87.09401709401709</v>
      </c>
      <c r="AV72" s="116">
        <f t="shared" si="122"/>
        <v>94.814814814814824</v>
      </c>
      <c r="AW72" s="116">
        <f t="shared" si="123"/>
        <v>83.333333333333343</v>
      </c>
      <c r="AX72" s="191">
        <f t="shared" si="106"/>
        <v>80.410756068692592</v>
      </c>
    </row>
    <row r="73" spans="1:50">
      <c r="A73" s="117">
        <v>63</v>
      </c>
      <c r="B73" s="118" t="s">
        <v>89</v>
      </c>
      <c r="C73" s="119">
        <v>8</v>
      </c>
      <c r="D73" s="119">
        <v>9</v>
      </c>
      <c r="E73" s="119">
        <v>6</v>
      </c>
      <c r="F73" s="119">
        <v>9</v>
      </c>
      <c r="G73" s="119">
        <v>4</v>
      </c>
      <c r="H73" s="119">
        <v>7</v>
      </c>
      <c r="I73" s="119">
        <v>8</v>
      </c>
      <c r="J73" s="119">
        <v>10</v>
      </c>
      <c r="K73" s="119">
        <v>5</v>
      </c>
      <c r="L73" s="119">
        <v>0</v>
      </c>
      <c r="M73" s="119">
        <v>0</v>
      </c>
      <c r="N73" s="13">
        <f t="shared" si="107"/>
        <v>66</v>
      </c>
      <c r="O73" s="119">
        <v>79</v>
      </c>
      <c r="P73" s="119">
        <v>87</v>
      </c>
      <c r="Q73" s="119">
        <v>61</v>
      </c>
      <c r="R73" s="119">
        <v>93</v>
      </c>
      <c r="S73" s="119">
        <v>51</v>
      </c>
      <c r="T73" s="119">
        <v>101</v>
      </c>
      <c r="U73" s="119">
        <v>123</v>
      </c>
      <c r="V73" s="119">
        <v>170</v>
      </c>
      <c r="W73" s="119">
        <v>84</v>
      </c>
      <c r="X73" s="119">
        <v>0</v>
      </c>
      <c r="Y73" s="119">
        <v>0</v>
      </c>
      <c r="Z73" s="13">
        <f t="shared" si="109"/>
        <v>849</v>
      </c>
      <c r="AA73" s="119">
        <v>11</v>
      </c>
      <c r="AB73" s="119">
        <v>11</v>
      </c>
      <c r="AC73" s="119">
        <v>11</v>
      </c>
      <c r="AD73" s="119">
        <v>12</v>
      </c>
      <c r="AE73" s="119">
        <v>15</v>
      </c>
      <c r="AF73" s="119">
        <v>17</v>
      </c>
      <c r="AG73" s="119">
        <v>20</v>
      </c>
      <c r="AH73" s="119">
        <v>22</v>
      </c>
      <c r="AI73" s="119">
        <v>18</v>
      </c>
      <c r="AJ73" s="119"/>
      <c r="AK73" s="119"/>
      <c r="AL73" s="14">
        <f t="shared" si="105"/>
        <v>15.222222222222221</v>
      </c>
      <c r="AM73" s="116">
        <f t="shared" si="80"/>
        <v>89.772727272727266</v>
      </c>
      <c r="AN73" s="116">
        <f t="shared" si="114"/>
        <v>87.878787878787875</v>
      </c>
      <c r="AO73" s="116">
        <f t="shared" si="115"/>
        <v>92.424242424242422</v>
      </c>
      <c r="AP73" s="116">
        <f t="shared" si="116"/>
        <v>86.111111111111114</v>
      </c>
      <c r="AQ73" s="116">
        <f t="shared" si="117"/>
        <v>85</v>
      </c>
      <c r="AR73" s="116">
        <f t="shared" si="118"/>
        <v>84.87394957983193</v>
      </c>
      <c r="AS73" s="116">
        <f t="shared" si="119"/>
        <v>76.875</v>
      </c>
      <c r="AT73" s="116">
        <f t="shared" si="120"/>
        <v>77.272727272727266</v>
      </c>
      <c r="AU73" s="116">
        <f t="shared" si="121"/>
        <v>93.333333333333329</v>
      </c>
      <c r="AV73" s="116"/>
      <c r="AW73" s="116"/>
      <c r="AX73" s="191">
        <f t="shared" si="106"/>
        <v>85.949097652529019</v>
      </c>
    </row>
    <row r="74" spans="1:50">
      <c r="A74" s="7"/>
      <c r="B74" s="8" t="s">
        <v>90</v>
      </c>
      <c r="C74" s="5">
        <f>SUM(C75:C77)</f>
        <v>83</v>
      </c>
      <c r="D74" s="5">
        <f t="shared" ref="D74:M74" si="124">SUM(D75:D77)</f>
        <v>77</v>
      </c>
      <c r="E74" s="5">
        <f t="shared" si="124"/>
        <v>67</v>
      </c>
      <c r="F74" s="5">
        <f t="shared" si="124"/>
        <v>80</v>
      </c>
      <c r="G74" s="5">
        <f t="shared" si="124"/>
        <v>86</v>
      </c>
      <c r="H74" s="5">
        <f t="shared" si="124"/>
        <v>81</v>
      </c>
      <c r="I74" s="5">
        <f t="shared" si="124"/>
        <v>81</v>
      </c>
      <c r="J74" s="5">
        <f t="shared" si="124"/>
        <v>66</v>
      </c>
      <c r="K74" s="5">
        <f t="shared" si="124"/>
        <v>73</v>
      </c>
      <c r="L74" s="5">
        <f t="shared" si="124"/>
        <v>31</v>
      </c>
      <c r="M74" s="5">
        <f t="shared" si="124"/>
        <v>27</v>
      </c>
      <c r="N74" s="13">
        <f t="shared" si="107"/>
        <v>752</v>
      </c>
      <c r="O74" s="5">
        <f>SUM(O75:O77)</f>
        <v>495</v>
      </c>
      <c r="P74" s="5">
        <f t="shared" ref="P74:Y74" si="125">SUM(P75:P77)</f>
        <v>636</v>
      </c>
      <c r="Q74" s="5">
        <f t="shared" si="125"/>
        <v>582</v>
      </c>
      <c r="R74" s="5">
        <f t="shared" si="125"/>
        <v>693</v>
      </c>
      <c r="S74" s="5">
        <f t="shared" si="125"/>
        <v>693</v>
      </c>
      <c r="T74" s="5">
        <f t="shared" si="125"/>
        <v>695</v>
      </c>
      <c r="U74" s="5">
        <f t="shared" si="125"/>
        <v>1006</v>
      </c>
      <c r="V74" s="5">
        <f t="shared" si="125"/>
        <v>940</v>
      </c>
      <c r="W74" s="5">
        <f t="shared" si="125"/>
        <v>894</v>
      </c>
      <c r="X74" s="5">
        <f t="shared" si="125"/>
        <v>363</v>
      </c>
      <c r="Y74" s="5">
        <f t="shared" si="125"/>
        <v>325</v>
      </c>
      <c r="Z74" s="13">
        <f t="shared" si="109"/>
        <v>7322</v>
      </c>
      <c r="AA74" s="5">
        <f>AVERAGE(AA75:AA77)</f>
        <v>6.333333333333333</v>
      </c>
      <c r="AB74" s="5">
        <f t="shared" ref="AB74:AK74" si="126">AVERAGE(AB75:AB77)</f>
        <v>8.3333333333333339</v>
      </c>
      <c r="AC74" s="5">
        <f t="shared" si="126"/>
        <v>8.3333333333333339</v>
      </c>
      <c r="AD74" s="5">
        <f t="shared" si="126"/>
        <v>8.3333333333333339</v>
      </c>
      <c r="AE74" s="5">
        <f t="shared" si="126"/>
        <v>10.333333333333334</v>
      </c>
      <c r="AF74" s="5">
        <f t="shared" si="126"/>
        <v>10.333333333333334</v>
      </c>
      <c r="AG74" s="5">
        <f t="shared" si="126"/>
        <v>12.333333333333334</v>
      </c>
      <c r="AH74" s="5">
        <f t="shared" si="126"/>
        <v>16.666666666666668</v>
      </c>
      <c r="AI74" s="5">
        <f t="shared" si="126"/>
        <v>15</v>
      </c>
      <c r="AJ74" s="5">
        <f t="shared" si="126"/>
        <v>13.5</v>
      </c>
      <c r="AK74" s="5">
        <f t="shared" si="126"/>
        <v>13</v>
      </c>
      <c r="AL74" s="14">
        <f t="shared" si="105"/>
        <v>11.136363636363638</v>
      </c>
      <c r="AM74" s="9">
        <f>AVERAGE(AM75:AM77)</f>
        <v>91.704459561602405</v>
      </c>
      <c r="AN74" s="9">
        <f t="shared" ref="AN74:AW74" si="127">AVERAGE(AN75:AN77)</f>
        <v>96.718898385565055</v>
      </c>
      <c r="AO74" s="9">
        <f t="shared" si="127"/>
        <v>94.930555555555543</v>
      </c>
      <c r="AP74" s="9">
        <f t="shared" si="127"/>
        <v>94.472309299895514</v>
      </c>
      <c r="AQ74" s="9">
        <f t="shared" si="127"/>
        <v>80.631808278867098</v>
      </c>
      <c r="AR74" s="9">
        <f t="shared" si="127"/>
        <v>86.425438596491219</v>
      </c>
      <c r="AS74" s="9">
        <f t="shared" si="127"/>
        <v>92.288982823403117</v>
      </c>
      <c r="AT74" s="9">
        <f t="shared" si="127"/>
        <v>88.849673202614383</v>
      </c>
      <c r="AU74" s="9">
        <f t="shared" si="127"/>
        <v>89.865135652369702</v>
      </c>
      <c r="AV74" s="9">
        <f t="shared" si="127"/>
        <v>95.672268907563023</v>
      </c>
      <c r="AW74" s="9">
        <f t="shared" si="127"/>
        <v>94.625</v>
      </c>
      <c r="AX74" s="191">
        <f t="shared" ref="AX74:AX107" si="128">AVERAGE(AM74:AW74)</f>
        <v>91.471320933084272</v>
      </c>
    </row>
    <row r="75" spans="1:50">
      <c r="A75" s="43">
        <v>1</v>
      </c>
      <c r="B75" s="44" t="s">
        <v>91</v>
      </c>
      <c r="C75" s="45">
        <v>49</v>
      </c>
      <c r="D75" s="45">
        <v>33</v>
      </c>
      <c r="E75" s="45">
        <v>33</v>
      </c>
      <c r="F75" s="45">
        <v>46</v>
      </c>
      <c r="G75" s="45">
        <v>51</v>
      </c>
      <c r="H75" s="45">
        <v>40</v>
      </c>
      <c r="I75" s="45">
        <v>46</v>
      </c>
      <c r="J75" s="45">
        <v>36</v>
      </c>
      <c r="K75" s="45">
        <v>47</v>
      </c>
      <c r="L75" s="45">
        <v>21</v>
      </c>
      <c r="M75" s="45">
        <v>15</v>
      </c>
      <c r="N75" s="13">
        <f t="shared" si="107"/>
        <v>417</v>
      </c>
      <c r="O75" s="45">
        <v>294</v>
      </c>
      <c r="P75" s="45">
        <v>264</v>
      </c>
      <c r="Q75" s="45">
        <v>264</v>
      </c>
      <c r="R75" s="45">
        <v>368</v>
      </c>
      <c r="S75" s="45">
        <v>338</v>
      </c>
      <c r="T75" s="45">
        <v>346</v>
      </c>
      <c r="U75" s="45">
        <v>562</v>
      </c>
      <c r="V75" s="45">
        <v>498</v>
      </c>
      <c r="W75" s="45">
        <v>509</v>
      </c>
      <c r="X75" s="45">
        <v>198</v>
      </c>
      <c r="Y75" s="45">
        <v>137</v>
      </c>
      <c r="Z75" s="13">
        <f t="shared" si="109"/>
        <v>3778</v>
      </c>
      <c r="AA75" s="45">
        <v>6</v>
      </c>
      <c r="AB75" s="45">
        <v>8</v>
      </c>
      <c r="AC75" s="45">
        <v>8</v>
      </c>
      <c r="AD75" s="45">
        <v>8</v>
      </c>
      <c r="AE75" s="45">
        <v>12</v>
      </c>
      <c r="AF75" s="45">
        <v>12</v>
      </c>
      <c r="AG75" s="45">
        <v>14</v>
      </c>
      <c r="AH75" s="45">
        <v>17</v>
      </c>
      <c r="AI75" s="45">
        <v>15</v>
      </c>
      <c r="AJ75" s="45">
        <v>10</v>
      </c>
      <c r="AK75" s="45">
        <v>10</v>
      </c>
      <c r="AL75" s="14">
        <f t="shared" si="105"/>
        <v>10.909090909090908</v>
      </c>
      <c r="AM75" s="63">
        <f t="shared" ref="AM75:AM77" si="129">IF(C75=0,0,O75/(C75*AA75)*100)</f>
        <v>100</v>
      </c>
      <c r="AN75" s="63">
        <f t="shared" ref="AN75:AN77" si="130">IF(D75=0,0,P75/(D75*AB75)*100)</f>
        <v>100</v>
      </c>
      <c r="AO75" s="63">
        <f t="shared" ref="AO75:AO77" si="131">IF(E75=0,0,Q75/(E75*AC75)*100)</f>
        <v>100</v>
      </c>
      <c r="AP75" s="63">
        <f t="shared" ref="AP75:AP77" si="132">IF(F75=0,0,R75/(F75*AD75)*100)</f>
        <v>100</v>
      </c>
      <c r="AQ75" s="63">
        <f t="shared" ref="AQ75:AQ77" si="133">IF(G75=0,0,S75/(G75*AE75)*100)</f>
        <v>55.228758169934643</v>
      </c>
      <c r="AR75" s="63">
        <f t="shared" ref="AR75:AR77" si="134">IF(H75=0,0,T75/(H75*AF75)*100)</f>
        <v>72.083333333333329</v>
      </c>
      <c r="AS75" s="63">
        <f t="shared" ref="AS75:AS77" si="135">IF(I75=0,0,U75/(I75*AG75)*100)</f>
        <v>87.267080745341616</v>
      </c>
      <c r="AT75" s="63">
        <f t="shared" ref="AT75:AT77" si="136">IF(J75=0,0,V75/(J75*AH75)*100)</f>
        <v>81.372549019607845</v>
      </c>
      <c r="AU75" s="63">
        <f t="shared" ref="AU75:AU77" si="137">IF(K75=0,0,W75/(K75*AI75)*100)</f>
        <v>72.198581560283685</v>
      </c>
      <c r="AV75" s="63">
        <f t="shared" ref="AV75:AV76" si="138">IF(L75=0,0,X75/(L75*AJ75)*100)</f>
        <v>94.285714285714278</v>
      </c>
      <c r="AW75" s="63">
        <f t="shared" ref="AW75:AW76" si="139">IF(M75=0,0,Y75/(M75*AK75)*100)</f>
        <v>91.333333333333329</v>
      </c>
      <c r="AX75" s="191">
        <f t="shared" si="128"/>
        <v>86.706304586140803</v>
      </c>
    </row>
    <row r="76" spans="1:50">
      <c r="A76" s="43">
        <v>2</v>
      </c>
      <c r="B76" s="46" t="s">
        <v>92</v>
      </c>
      <c r="C76" s="45">
        <v>28</v>
      </c>
      <c r="D76" s="45">
        <v>39</v>
      </c>
      <c r="E76" s="45">
        <v>24</v>
      </c>
      <c r="F76" s="45">
        <v>29</v>
      </c>
      <c r="G76" s="45">
        <v>30</v>
      </c>
      <c r="H76" s="45">
        <v>38</v>
      </c>
      <c r="I76" s="45">
        <v>32</v>
      </c>
      <c r="J76" s="45">
        <v>25</v>
      </c>
      <c r="K76" s="45">
        <v>21</v>
      </c>
      <c r="L76" s="45">
        <v>10</v>
      </c>
      <c r="M76" s="45">
        <v>12</v>
      </c>
      <c r="N76" s="13">
        <f t="shared" si="107"/>
        <v>288</v>
      </c>
      <c r="O76" s="45">
        <v>169</v>
      </c>
      <c r="P76" s="45">
        <v>334</v>
      </c>
      <c r="Q76" s="45">
        <v>273</v>
      </c>
      <c r="R76" s="45">
        <v>298</v>
      </c>
      <c r="S76" s="45">
        <v>319</v>
      </c>
      <c r="T76" s="45">
        <v>321</v>
      </c>
      <c r="U76" s="45">
        <v>418</v>
      </c>
      <c r="V76" s="45">
        <v>362</v>
      </c>
      <c r="W76" s="45">
        <v>311</v>
      </c>
      <c r="X76" s="45">
        <v>165</v>
      </c>
      <c r="Y76" s="45">
        <v>188</v>
      </c>
      <c r="Z76" s="13">
        <f t="shared" si="109"/>
        <v>3158</v>
      </c>
      <c r="AA76" s="45">
        <v>7</v>
      </c>
      <c r="AB76" s="45">
        <v>9</v>
      </c>
      <c r="AC76" s="45">
        <v>12</v>
      </c>
      <c r="AD76" s="45">
        <v>11</v>
      </c>
      <c r="AE76" s="45">
        <v>11</v>
      </c>
      <c r="AF76" s="45">
        <v>9</v>
      </c>
      <c r="AG76" s="45">
        <v>14</v>
      </c>
      <c r="AH76" s="45">
        <v>17</v>
      </c>
      <c r="AI76" s="45">
        <v>15</v>
      </c>
      <c r="AJ76" s="45">
        <v>17</v>
      </c>
      <c r="AK76" s="45">
        <v>16</v>
      </c>
      <c r="AL76" s="14">
        <f t="shared" si="105"/>
        <v>12.545454545454545</v>
      </c>
      <c r="AM76" s="63">
        <f t="shared" si="129"/>
        <v>86.224489795918373</v>
      </c>
      <c r="AN76" s="63">
        <f t="shared" si="130"/>
        <v>95.156695156695164</v>
      </c>
      <c r="AO76" s="63">
        <f t="shared" si="131"/>
        <v>94.791666666666657</v>
      </c>
      <c r="AP76" s="63">
        <f t="shared" si="132"/>
        <v>93.416927899686513</v>
      </c>
      <c r="AQ76" s="63">
        <f t="shared" si="133"/>
        <v>96.666666666666671</v>
      </c>
      <c r="AR76" s="63">
        <f t="shared" si="134"/>
        <v>93.859649122807014</v>
      </c>
      <c r="AS76" s="63">
        <f t="shared" si="135"/>
        <v>93.303571428571431</v>
      </c>
      <c r="AT76" s="63">
        <f t="shared" si="136"/>
        <v>85.176470588235304</v>
      </c>
      <c r="AU76" s="63">
        <f t="shared" si="137"/>
        <v>98.730158730158735</v>
      </c>
      <c r="AV76" s="63">
        <f t="shared" si="138"/>
        <v>97.058823529411768</v>
      </c>
      <c r="AW76" s="63">
        <f t="shared" si="139"/>
        <v>97.916666666666657</v>
      </c>
      <c r="AX76" s="191">
        <f t="shared" si="128"/>
        <v>93.845616931953131</v>
      </c>
    </row>
    <row r="77" spans="1:50">
      <c r="A77" s="43">
        <v>3</v>
      </c>
      <c r="B77" s="46" t="s">
        <v>93</v>
      </c>
      <c r="C77" s="45">
        <v>6</v>
      </c>
      <c r="D77" s="45">
        <v>5</v>
      </c>
      <c r="E77" s="45">
        <v>10</v>
      </c>
      <c r="F77" s="45">
        <v>5</v>
      </c>
      <c r="G77" s="45">
        <v>5</v>
      </c>
      <c r="H77" s="45">
        <v>3</v>
      </c>
      <c r="I77" s="45">
        <v>3</v>
      </c>
      <c r="J77" s="45">
        <v>5</v>
      </c>
      <c r="K77" s="45">
        <v>5</v>
      </c>
      <c r="L77" s="45">
        <v>0</v>
      </c>
      <c r="M77" s="45">
        <v>0</v>
      </c>
      <c r="N77" s="13">
        <f t="shared" si="107"/>
        <v>47</v>
      </c>
      <c r="O77" s="45">
        <v>32</v>
      </c>
      <c r="P77" s="45">
        <v>38</v>
      </c>
      <c r="Q77" s="45">
        <v>45</v>
      </c>
      <c r="R77" s="45">
        <v>27</v>
      </c>
      <c r="S77" s="45">
        <v>36</v>
      </c>
      <c r="T77" s="45">
        <v>28</v>
      </c>
      <c r="U77" s="45">
        <v>26</v>
      </c>
      <c r="V77" s="45">
        <v>80</v>
      </c>
      <c r="W77" s="45">
        <v>74</v>
      </c>
      <c r="X77" s="45">
        <v>0</v>
      </c>
      <c r="Y77" s="45">
        <v>0</v>
      </c>
      <c r="Z77" s="13">
        <f t="shared" si="109"/>
        <v>386</v>
      </c>
      <c r="AA77" s="45">
        <v>6</v>
      </c>
      <c r="AB77" s="45">
        <v>8</v>
      </c>
      <c r="AC77" s="45">
        <v>5</v>
      </c>
      <c r="AD77" s="45">
        <v>6</v>
      </c>
      <c r="AE77" s="45">
        <v>8</v>
      </c>
      <c r="AF77" s="45">
        <v>10</v>
      </c>
      <c r="AG77" s="45">
        <v>9</v>
      </c>
      <c r="AH77" s="45">
        <v>16</v>
      </c>
      <c r="AI77" s="45">
        <v>15</v>
      </c>
      <c r="AJ77" s="45"/>
      <c r="AK77" s="45"/>
      <c r="AL77" s="14">
        <f t="shared" si="105"/>
        <v>9.2222222222222214</v>
      </c>
      <c r="AM77" s="63">
        <f t="shared" si="129"/>
        <v>88.888888888888886</v>
      </c>
      <c r="AN77" s="63">
        <f t="shared" si="130"/>
        <v>95</v>
      </c>
      <c r="AO77" s="63">
        <f t="shared" si="131"/>
        <v>90</v>
      </c>
      <c r="AP77" s="63">
        <f t="shared" si="132"/>
        <v>90</v>
      </c>
      <c r="AQ77" s="63">
        <f t="shared" si="133"/>
        <v>90</v>
      </c>
      <c r="AR77" s="63">
        <f t="shared" si="134"/>
        <v>93.333333333333329</v>
      </c>
      <c r="AS77" s="63">
        <f t="shared" si="135"/>
        <v>96.296296296296291</v>
      </c>
      <c r="AT77" s="63">
        <f t="shared" si="136"/>
        <v>100</v>
      </c>
      <c r="AU77" s="63">
        <f t="shared" si="137"/>
        <v>98.666666666666671</v>
      </c>
      <c r="AV77" s="63"/>
      <c r="AW77" s="63"/>
      <c r="AX77" s="191">
        <f t="shared" si="128"/>
        <v>93.576131687242807</v>
      </c>
    </row>
    <row r="78" spans="1:50">
      <c r="A78" s="7"/>
      <c r="B78" s="8" t="s">
        <v>94</v>
      </c>
      <c r="C78" s="5">
        <f>SUM(C79:C83)</f>
        <v>166</v>
      </c>
      <c r="D78" s="5">
        <f t="shared" ref="D78:M78" si="140">SUM(D79:D83)</f>
        <v>154</v>
      </c>
      <c r="E78" s="5">
        <f t="shared" si="140"/>
        <v>174</v>
      </c>
      <c r="F78" s="5">
        <f t="shared" si="140"/>
        <v>165</v>
      </c>
      <c r="G78" s="5">
        <f t="shared" si="140"/>
        <v>160</v>
      </c>
      <c r="H78" s="5">
        <f t="shared" si="140"/>
        <v>139</v>
      </c>
      <c r="I78" s="5">
        <f t="shared" si="140"/>
        <v>169</v>
      </c>
      <c r="J78" s="5">
        <f t="shared" si="140"/>
        <v>159</v>
      </c>
      <c r="K78" s="5">
        <f t="shared" si="140"/>
        <v>166</v>
      </c>
      <c r="L78" s="5">
        <f t="shared" si="140"/>
        <v>58</v>
      </c>
      <c r="M78" s="5">
        <f t="shared" si="140"/>
        <v>34</v>
      </c>
      <c r="N78" s="13">
        <f t="shared" si="107"/>
        <v>1544</v>
      </c>
      <c r="O78" s="5">
        <f>SUM(O79:O83)</f>
        <v>1385</v>
      </c>
      <c r="P78" s="5">
        <f t="shared" ref="P78:Y78" si="141">SUM(P79:P83)</f>
        <v>1352</v>
      </c>
      <c r="Q78" s="5">
        <f t="shared" si="141"/>
        <v>1512</v>
      </c>
      <c r="R78" s="5">
        <f t="shared" si="141"/>
        <v>1496</v>
      </c>
      <c r="S78" s="5">
        <f t="shared" si="141"/>
        <v>2068</v>
      </c>
      <c r="T78" s="5">
        <f t="shared" si="141"/>
        <v>1977</v>
      </c>
      <c r="U78" s="5">
        <f t="shared" si="141"/>
        <v>2783</v>
      </c>
      <c r="V78" s="5">
        <f t="shared" si="141"/>
        <v>2425</v>
      </c>
      <c r="W78" s="5">
        <f t="shared" si="141"/>
        <v>2387</v>
      </c>
      <c r="X78" s="5">
        <f t="shared" si="141"/>
        <v>733</v>
      </c>
      <c r="Y78" s="5">
        <f t="shared" si="141"/>
        <v>455</v>
      </c>
      <c r="Z78" s="13">
        <f t="shared" si="109"/>
        <v>18573</v>
      </c>
      <c r="AA78" s="5">
        <f>AVERAGE(AA79:AA83)</f>
        <v>9.6</v>
      </c>
      <c r="AB78" s="5">
        <f t="shared" ref="AB78:AK78" si="142">AVERAGE(AB79:AB83)</f>
        <v>9.8000000000000007</v>
      </c>
      <c r="AC78" s="5">
        <f t="shared" si="142"/>
        <v>9.8000000000000007</v>
      </c>
      <c r="AD78" s="5">
        <f t="shared" si="142"/>
        <v>11</v>
      </c>
      <c r="AE78" s="5">
        <f t="shared" si="142"/>
        <v>13.2</v>
      </c>
      <c r="AF78" s="5">
        <f t="shared" si="142"/>
        <v>14.5</v>
      </c>
      <c r="AG78" s="5">
        <f t="shared" si="142"/>
        <v>17.25</v>
      </c>
      <c r="AH78" s="5">
        <f t="shared" si="142"/>
        <v>17.8</v>
      </c>
      <c r="AI78" s="5">
        <f t="shared" si="142"/>
        <v>16</v>
      </c>
      <c r="AJ78" s="5">
        <f t="shared" si="142"/>
        <v>13.75</v>
      </c>
      <c r="AK78" s="5">
        <f t="shared" si="142"/>
        <v>13.75</v>
      </c>
      <c r="AL78" s="14">
        <f t="shared" si="105"/>
        <v>13.313636363636363</v>
      </c>
      <c r="AM78" s="9">
        <f>AVERAGE(AM79:AM83)</f>
        <v>90.083765563641734</v>
      </c>
      <c r="AN78" s="9">
        <f t="shared" ref="AN78:AW78" si="143">AVERAGE(AN79:AN83)</f>
        <v>91.456887717757283</v>
      </c>
      <c r="AO78" s="9">
        <f t="shared" si="143"/>
        <v>90.599732550087154</v>
      </c>
      <c r="AP78" s="9">
        <f t="shared" si="143"/>
        <v>86.931410883023787</v>
      </c>
      <c r="AQ78" s="9">
        <f t="shared" si="143"/>
        <v>95.577267097839552</v>
      </c>
      <c r="AR78" s="9">
        <f t="shared" si="143"/>
        <v>93.647901468279613</v>
      </c>
      <c r="AS78" s="9">
        <f t="shared" si="143"/>
        <v>94.472626608918631</v>
      </c>
      <c r="AT78" s="9">
        <f t="shared" si="143"/>
        <v>90.067308794862981</v>
      </c>
      <c r="AU78" s="9">
        <f t="shared" si="143"/>
        <v>91.286056459209661</v>
      </c>
      <c r="AV78" s="9">
        <f t="shared" si="143"/>
        <v>90.259852216748769</v>
      </c>
      <c r="AW78" s="9">
        <f t="shared" si="143"/>
        <v>96.543040293040292</v>
      </c>
      <c r="AX78" s="191">
        <f t="shared" si="128"/>
        <v>91.902349968491762</v>
      </c>
    </row>
    <row r="79" spans="1:50">
      <c r="A79" s="84">
        <v>67</v>
      </c>
      <c r="B79" s="85" t="s">
        <v>95</v>
      </c>
      <c r="C79" s="86">
        <v>85</v>
      </c>
      <c r="D79" s="87">
        <v>90</v>
      </c>
      <c r="E79" s="87">
        <v>94</v>
      </c>
      <c r="F79" s="87">
        <v>93</v>
      </c>
      <c r="G79" s="87">
        <v>86</v>
      </c>
      <c r="H79" s="87">
        <v>68</v>
      </c>
      <c r="I79" s="87">
        <v>91</v>
      </c>
      <c r="J79" s="87">
        <v>90</v>
      </c>
      <c r="K79" s="87">
        <v>80</v>
      </c>
      <c r="L79" s="86">
        <v>29</v>
      </c>
      <c r="M79" s="86">
        <v>14</v>
      </c>
      <c r="N79" s="13">
        <f t="shared" si="107"/>
        <v>820</v>
      </c>
      <c r="O79" s="87">
        <v>717</v>
      </c>
      <c r="P79" s="87">
        <v>774</v>
      </c>
      <c r="Q79" s="87">
        <v>792</v>
      </c>
      <c r="R79" s="87">
        <v>815</v>
      </c>
      <c r="S79" s="87">
        <v>1070</v>
      </c>
      <c r="T79" s="87">
        <v>972</v>
      </c>
      <c r="U79" s="87">
        <v>1493</v>
      </c>
      <c r="V79" s="87">
        <v>1317</v>
      </c>
      <c r="W79" s="87">
        <v>1124</v>
      </c>
      <c r="X79" s="87">
        <v>380</v>
      </c>
      <c r="Y79" s="87">
        <v>172</v>
      </c>
      <c r="Z79" s="13">
        <f t="shared" si="109"/>
        <v>9626</v>
      </c>
      <c r="AA79" s="87">
        <v>11</v>
      </c>
      <c r="AB79" s="87">
        <v>11</v>
      </c>
      <c r="AC79" s="87">
        <v>11</v>
      </c>
      <c r="AD79" s="87">
        <v>12</v>
      </c>
      <c r="AE79" s="87">
        <v>13</v>
      </c>
      <c r="AF79" s="87">
        <v>15</v>
      </c>
      <c r="AG79" s="87">
        <v>18</v>
      </c>
      <c r="AH79" s="87">
        <v>18</v>
      </c>
      <c r="AI79" s="87">
        <v>16</v>
      </c>
      <c r="AJ79" s="87">
        <v>16</v>
      </c>
      <c r="AK79" s="87">
        <v>13</v>
      </c>
      <c r="AL79" s="14">
        <f t="shared" si="105"/>
        <v>14</v>
      </c>
      <c r="AM79" s="61">
        <f t="shared" ref="AM79" si="144">IF(C79=0,0,O79/(C79*AA79)*100)</f>
        <v>76.684491978609628</v>
      </c>
      <c r="AN79" s="61">
        <f t="shared" ref="AN79" si="145">IF(D79=0,0,P79/(D79*AB79)*100)</f>
        <v>78.181818181818187</v>
      </c>
      <c r="AO79" s="61">
        <f t="shared" ref="AO79" si="146">IF(E79=0,0,Q79/(E79*AC79)*100)</f>
        <v>76.59574468085107</v>
      </c>
      <c r="AP79" s="61">
        <f t="shared" ref="AP79" si="147">IF(F79=0,0,R79/(F79*AD79)*100)</f>
        <v>73.028673835125446</v>
      </c>
      <c r="AQ79" s="61">
        <f t="shared" ref="AQ79" si="148">IF(G79=0,0,S79/(G79*AE79)*100)</f>
        <v>95.706618962432927</v>
      </c>
      <c r="AR79" s="61">
        <f t="shared" ref="AR79" si="149">IF(H79=0,0,T79/(H79*AF79)*100)</f>
        <v>95.294117647058812</v>
      </c>
      <c r="AS79" s="61">
        <f t="shared" ref="AS79" si="150">IF(I79=0,0,U79/(I79*AG79)*100)</f>
        <v>91.147741147741144</v>
      </c>
      <c r="AT79" s="61">
        <f t="shared" ref="AT79" si="151">IF(J79=0,0,V79/(J79*AH79)*100)</f>
        <v>81.296296296296305</v>
      </c>
      <c r="AU79" s="61">
        <f t="shared" ref="AU79" si="152">IF(K79=0,0,W79/(K79*AI79)*100)</f>
        <v>87.8125</v>
      </c>
      <c r="AV79" s="61">
        <f t="shared" ref="AV79" si="153">IF(L79=0,0,X79/(L79*AJ79)*100)</f>
        <v>81.896551724137936</v>
      </c>
      <c r="AW79" s="61">
        <f t="shared" ref="AW79" si="154">IF(M79=0,0,Y79/(M79*AK79)*100)</f>
        <v>94.505494505494497</v>
      </c>
      <c r="AX79" s="191">
        <f t="shared" si="128"/>
        <v>84.740913541778724</v>
      </c>
    </row>
    <row r="80" spans="1:50">
      <c r="A80" s="81">
        <v>68</v>
      </c>
      <c r="B80" s="82" t="s">
        <v>96</v>
      </c>
      <c r="C80" s="83">
        <v>57</v>
      </c>
      <c r="D80" s="83">
        <v>46</v>
      </c>
      <c r="E80" s="83">
        <v>60</v>
      </c>
      <c r="F80" s="83">
        <v>55</v>
      </c>
      <c r="G80" s="83">
        <v>43</v>
      </c>
      <c r="H80" s="83">
        <v>49</v>
      </c>
      <c r="I80" s="83">
        <v>49</v>
      </c>
      <c r="J80" s="83">
        <v>42</v>
      </c>
      <c r="K80" s="83">
        <v>53</v>
      </c>
      <c r="L80" s="83">
        <v>20</v>
      </c>
      <c r="M80" s="83">
        <v>15</v>
      </c>
      <c r="N80" s="13">
        <f t="shared" si="107"/>
        <v>489</v>
      </c>
      <c r="O80" s="83">
        <v>461</v>
      </c>
      <c r="P80" s="83">
        <v>419</v>
      </c>
      <c r="Q80" s="83">
        <v>545</v>
      </c>
      <c r="R80" s="83">
        <v>515</v>
      </c>
      <c r="S80" s="83">
        <v>627</v>
      </c>
      <c r="T80" s="83">
        <v>738</v>
      </c>
      <c r="U80" s="83">
        <v>836</v>
      </c>
      <c r="V80" s="83">
        <v>672</v>
      </c>
      <c r="W80" s="83">
        <v>787</v>
      </c>
      <c r="X80" s="83">
        <v>266</v>
      </c>
      <c r="Y80" s="83">
        <v>220</v>
      </c>
      <c r="Z80" s="13">
        <f t="shared" si="109"/>
        <v>6086</v>
      </c>
      <c r="AA80" s="83">
        <v>10</v>
      </c>
      <c r="AB80" s="83">
        <v>11</v>
      </c>
      <c r="AC80" s="83">
        <v>11</v>
      </c>
      <c r="AD80" s="83">
        <v>12</v>
      </c>
      <c r="AE80" s="83">
        <v>15</v>
      </c>
      <c r="AF80" s="83">
        <v>16</v>
      </c>
      <c r="AG80" s="83">
        <v>18</v>
      </c>
      <c r="AH80" s="83">
        <v>19</v>
      </c>
      <c r="AI80" s="83">
        <v>17</v>
      </c>
      <c r="AJ80" s="83">
        <v>15</v>
      </c>
      <c r="AK80" s="83">
        <v>16</v>
      </c>
      <c r="AL80" s="14">
        <f t="shared" ref="AL80:AL120" si="155">AVERAGE(AA80:AK80)</f>
        <v>14.545454545454545</v>
      </c>
      <c r="AM80" s="61">
        <f t="shared" ref="AM80:AM83" si="156">IF(C80=0,0,O80/(C80*AA80)*100)</f>
        <v>80.877192982456137</v>
      </c>
      <c r="AN80" s="61">
        <f t="shared" ref="AN80:AN83" si="157">IF(D80=0,0,P80/(D80*AB80)*100)</f>
        <v>82.806324110671937</v>
      </c>
      <c r="AO80" s="61">
        <f t="shared" ref="AO80:AO83" si="158">IF(E80=0,0,Q80/(E80*AC80)*100)</f>
        <v>82.575757575757578</v>
      </c>
      <c r="AP80" s="61">
        <f t="shared" ref="AP80:AP82" si="159">IF(F80=0,0,R80/(F80*AD80)*100)</f>
        <v>78.030303030303031</v>
      </c>
      <c r="AQ80" s="61">
        <f t="shared" ref="AQ80:AQ83" si="160">IF(G80=0,0,S80/(G80*AE80)*100)</f>
        <v>97.20930232558139</v>
      </c>
      <c r="AR80" s="61">
        <f t="shared" ref="AR80:AR82" si="161">IF(H80=0,0,T80/(H80*AF80)*100)</f>
        <v>94.132653061224488</v>
      </c>
      <c r="AS80" s="61">
        <f t="shared" ref="AS80:AS82" si="162">IF(I80=0,0,U80/(I80*AG80)*100)</f>
        <v>94.784580498866205</v>
      </c>
      <c r="AT80" s="61">
        <f t="shared" ref="AT80:AT83" si="163">IF(J80=0,0,V80/(J80*AH80)*100)</f>
        <v>84.210526315789465</v>
      </c>
      <c r="AU80" s="61">
        <f t="shared" ref="AU80:AU83" si="164">IF(K80=0,0,W80/(K80*AI80)*100)</f>
        <v>87.347391786903444</v>
      </c>
      <c r="AV80" s="61">
        <f t="shared" ref="AV80:AV82" si="165">IF(L80=0,0,X80/(L80*AJ80)*100)</f>
        <v>88.666666666666671</v>
      </c>
      <c r="AW80" s="61">
        <f t="shared" ref="AW80:AW82" si="166">IF(M80=0,0,Y80/(M80*AK80)*100)</f>
        <v>91.666666666666657</v>
      </c>
      <c r="AX80" s="191">
        <f t="shared" si="128"/>
        <v>87.482487729171552</v>
      </c>
    </row>
    <row r="81" spans="1:92">
      <c r="A81" s="88">
        <v>69</v>
      </c>
      <c r="B81" s="89" t="s">
        <v>97</v>
      </c>
      <c r="C81" s="90">
        <v>7</v>
      </c>
      <c r="D81" s="90">
        <v>7</v>
      </c>
      <c r="E81" s="90">
        <v>9</v>
      </c>
      <c r="F81" s="90">
        <v>5</v>
      </c>
      <c r="G81" s="90">
        <v>13</v>
      </c>
      <c r="H81" s="90">
        <v>8</v>
      </c>
      <c r="I81" s="90">
        <v>11</v>
      </c>
      <c r="J81" s="90">
        <v>8</v>
      </c>
      <c r="K81" s="90">
        <v>14</v>
      </c>
      <c r="L81" s="90">
        <v>2</v>
      </c>
      <c r="M81" s="90">
        <v>2</v>
      </c>
      <c r="N81" s="13">
        <f t="shared" si="107"/>
        <v>86</v>
      </c>
      <c r="O81" s="90">
        <v>63</v>
      </c>
      <c r="P81" s="90">
        <v>63</v>
      </c>
      <c r="Q81" s="90">
        <v>81</v>
      </c>
      <c r="R81" s="90">
        <v>50</v>
      </c>
      <c r="S81" s="90">
        <v>167</v>
      </c>
      <c r="T81" s="90">
        <v>112</v>
      </c>
      <c r="U81" s="90">
        <v>183</v>
      </c>
      <c r="V81" s="90">
        <v>128</v>
      </c>
      <c r="W81" s="90">
        <v>207</v>
      </c>
      <c r="X81" s="90">
        <v>30</v>
      </c>
      <c r="Y81" s="90">
        <v>30</v>
      </c>
      <c r="Z81" s="13">
        <f t="shared" si="109"/>
        <v>1114</v>
      </c>
      <c r="AA81" s="90">
        <v>9</v>
      </c>
      <c r="AB81" s="90">
        <v>9</v>
      </c>
      <c r="AC81" s="90">
        <v>9</v>
      </c>
      <c r="AD81" s="90">
        <v>10</v>
      </c>
      <c r="AE81" s="90">
        <v>13</v>
      </c>
      <c r="AF81" s="90">
        <v>14</v>
      </c>
      <c r="AG81" s="90">
        <v>17</v>
      </c>
      <c r="AH81" s="90">
        <v>16</v>
      </c>
      <c r="AI81" s="90">
        <v>15</v>
      </c>
      <c r="AJ81" s="90">
        <v>15</v>
      </c>
      <c r="AK81" s="90">
        <v>15</v>
      </c>
      <c r="AL81" s="14">
        <f t="shared" si="155"/>
        <v>12.909090909090908</v>
      </c>
      <c r="AM81" s="61">
        <f t="shared" si="156"/>
        <v>100</v>
      </c>
      <c r="AN81" s="61">
        <f t="shared" si="157"/>
        <v>100</v>
      </c>
      <c r="AO81" s="61">
        <f t="shared" si="158"/>
        <v>100</v>
      </c>
      <c r="AP81" s="61">
        <f t="shared" si="159"/>
        <v>100</v>
      </c>
      <c r="AQ81" s="61">
        <f t="shared" si="160"/>
        <v>98.816568047337284</v>
      </c>
      <c r="AR81" s="61">
        <f t="shared" si="161"/>
        <v>100</v>
      </c>
      <c r="AS81" s="61">
        <f t="shared" si="162"/>
        <v>97.860962566844918</v>
      </c>
      <c r="AT81" s="61">
        <f t="shared" si="163"/>
        <v>100</v>
      </c>
      <c r="AU81" s="61">
        <f t="shared" si="164"/>
        <v>98.571428571428584</v>
      </c>
      <c r="AV81" s="61">
        <f t="shared" si="165"/>
        <v>100</v>
      </c>
      <c r="AW81" s="61">
        <f t="shared" si="166"/>
        <v>100</v>
      </c>
      <c r="AX81" s="191">
        <f t="shared" si="128"/>
        <v>99.568087198691899</v>
      </c>
    </row>
    <row r="82" spans="1:92">
      <c r="A82" s="81">
        <v>70</v>
      </c>
      <c r="B82" s="79" t="s">
        <v>98</v>
      </c>
      <c r="C82" s="80">
        <v>14</v>
      </c>
      <c r="D82" s="80">
        <v>9</v>
      </c>
      <c r="E82" s="80">
        <v>9</v>
      </c>
      <c r="F82" s="80">
        <v>12</v>
      </c>
      <c r="G82" s="80">
        <v>15</v>
      </c>
      <c r="H82" s="80">
        <v>14</v>
      </c>
      <c r="I82" s="80">
        <v>18</v>
      </c>
      <c r="J82" s="80">
        <v>17</v>
      </c>
      <c r="K82" s="80">
        <v>17</v>
      </c>
      <c r="L82" s="80">
        <v>7</v>
      </c>
      <c r="M82" s="80">
        <v>3</v>
      </c>
      <c r="N82" s="13">
        <f t="shared" si="107"/>
        <v>135</v>
      </c>
      <c r="O82" s="80">
        <v>117</v>
      </c>
      <c r="P82" s="80">
        <v>78</v>
      </c>
      <c r="Q82" s="80">
        <v>76</v>
      </c>
      <c r="R82" s="80">
        <v>116</v>
      </c>
      <c r="S82" s="80">
        <v>168</v>
      </c>
      <c r="T82" s="80">
        <v>155</v>
      </c>
      <c r="U82" s="80">
        <v>271</v>
      </c>
      <c r="V82" s="80">
        <v>274</v>
      </c>
      <c r="W82" s="80">
        <v>239</v>
      </c>
      <c r="X82" s="80">
        <v>57</v>
      </c>
      <c r="Y82" s="80">
        <v>33</v>
      </c>
      <c r="Z82" s="13">
        <f t="shared" si="109"/>
        <v>1584</v>
      </c>
      <c r="AA82" s="80">
        <v>9</v>
      </c>
      <c r="AB82" s="80">
        <v>9</v>
      </c>
      <c r="AC82" s="80">
        <v>9</v>
      </c>
      <c r="AD82" s="80">
        <v>10</v>
      </c>
      <c r="AE82" s="80">
        <v>13</v>
      </c>
      <c r="AF82" s="80">
        <v>13</v>
      </c>
      <c r="AG82" s="80">
        <v>16</v>
      </c>
      <c r="AH82" s="80">
        <v>19</v>
      </c>
      <c r="AI82" s="80">
        <v>17</v>
      </c>
      <c r="AJ82" s="80">
        <v>9</v>
      </c>
      <c r="AK82" s="80">
        <v>11</v>
      </c>
      <c r="AL82" s="14">
        <f t="shared" si="155"/>
        <v>12.272727272727273</v>
      </c>
      <c r="AM82" s="61">
        <f t="shared" si="156"/>
        <v>92.857142857142861</v>
      </c>
      <c r="AN82" s="61">
        <f t="shared" si="157"/>
        <v>96.296296296296291</v>
      </c>
      <c r="AO82" s="61">
        <f t="shared" si="158"/>
        <v>93.827160493827151</v>
      </c>
      <c r="AP82" s="61">
        <f t="shared" si="159"/>
        <v>96.666666666666671</v>
      </c>
      <c r="AQ82" s="61">
        <f t="shared" si="160"/>
        <v>86.15384615384616</v>
      </c>
      <c r="AR82" s="61">
        <f t="shared" si="161"/>
        <v>85.164835164835168</v>
      </c>
      <c r="AS82" s="61">
        <f t="shared" si="162"/>
        <v>94.097222222222214</v>
      </c>
      <c r="AT82" s="61">
        <f t="shared" si="163"/>
        <v>84.829721362229108</v>
      </c>
      <c r="AU82" s="61">
        <f t="shared" si="164"/>
        <v>82.698961937716263</v>
      </c>
      <c r="AV82" s="61">
        <f t="shared" si="165"/>
        <v>90.476190476190482</v>
      </c>
      <c r="AW82" s="61">
        <f t="shared" si="166"/>
        <v>100</v>
      </c>
      <c r="AX82" s="191">
        <f t="shared" si="128"/>
        <v>91.18800396645203</v>
      </c>
    </row>
    <row r="83" spans="1:92">
      <c r="A83" s="78">
        <v>71</v>
      </c>
      <c r="B83" s="79" t="s">
        <v>99</v>
      </c>
      <c r="C83" s="80">
        <v>3</v>
      </c>
      <c r="D83" s="80">
        <v>2</v>
      </c>
      <c r="E83" s="80">
        <v>2</v>
      </c>
      <c r="F83" s="80">
        <v>0</v>
      </c>
      <c r="G83" s="80">
        <v>3</v>
      </c>
      <c r="H83" s="80">
        <v>0</v>
      </c>
      <c r="I83" s="80">
        <v>0</v>
      </c>
      <c r="J83" s="80">
        <v>2</v>
      </c>
      <c r="K83" s="80">
        <v>2</v>
      </c>
      <c r="L83" s="80">
        <v>0</v>
      </c>
      <c r="M83" s="80">
        <v>0</v>
      </c>
      <c r="N83" s="13">
        <f t="shared" si="107"/>
        <v>14</v>
      </c>
      <c r="O83" s="80">
        <v>27</v>
      </c>
      <c r="P83" s="80">
        <v>18</v>
      </c>
      <c r="Q83" s="80">
        <v>18</v>
      </c>
      <c r="R83" s="80">
        <v>0</v>
      </c>
      <c r="S83" s="80">
        <v>36</v>
      </c>
      <c r="T83" s="80">
        <v>0</v>
      </c>
      <c r="U83" s="80">
        <v>0</v>
      </c>
      <c r="V83" s="80">
        <v>34</v>
      </c>
      <c r="W83" s="80">
        <v>30</v>
      </c>
      <c r="X83" s="80">
        <v>0</v>
      </c>
      <c r="Y83" s="80">
        <v>0</v>
      </c>
      <c r="Z83" s="13">
        <f t="shared" si="109"/>
        <v>163</v>
      </c>
      <c r="AA83" s="80">
        <v>9</v>
      </c>
      <c r="AB83" s="80">
        <v>9</v>
      </c>
      <c r="AC83" s="80">
        <v>9</v>
      </c>
      <c r="AD83" s="80"/>
      <c r="AE83" s="80">
        <v>12</v>
      </c>
      <c r="AF83" s="80"/>
      <c r="AG83" s="80"/>
      <c r="AH83" s="80">
        <v>17</v>
      </c>
      <c r="AI83" s="80">
        <v>15</v>
      </c>
      <c r="AJ83" s="80"/>
      <c r="AK83" s="80"/>
      <c r="AL83" s="14">
        <f t="shared" si="155"/>
        <v>11.833333333333334</v>
      </c>
      <c r="AM83" s="61">
        <f t="shared" si="156"/>
        <v>100</v>
      </c>
      <c r="AN83" s="61">
        <f t="shared" si="157"/>
        <v>100</v>
      </c>
      <c r="AO83" s="61">
        <f t="shared" si="158"/>
        <v>100</v>
      </c>
      <c r="AP83" s="61"/>
      <c r="AQ83" s="61">
        <f t="shared" si="160"/>
        <v>100</v>
      </c>
      <c r="AR83" s="61"/>
      <c r="AS83" s="61"/>
      <c r="AT83" s="61">
        <f t="shared" si="163"/>
        <v>100</v>
      </c>
      <c r="AU83" s="61">
        <f t="shared" si="164"/>
        <v>100</v>
      </c>
      <c r="AV83" s="61"/>
      <c r="AW83" s="61"/>
      <c r="AX83" s="191">
        <f t="shared" si="128"/>
        <v>100</v>
      </c>
    </row>
    <row r="84" spans="1:92">
      <c r="A84" s="7"/>
      <c r="B84" s="8" t="s">
        <v>100</v>
      </c>
      <c r="C84" s="5">
        <f>SUM(C85:C86)</f>
        <v>35</v>
      </c>
      <c r="D84" s="5">
        <f t="shared" ref="D84:M84" si="167">SUM(D85:D86)</f>
        <v>37</v>
      </c>
      <c r="E84" s="5">
        <f t="shared" si="167"/>
        <v>26</v>
      </c>
      <c r="F84" s="5">
        <f t="shared" si="167"/>
        <v>22</v>
      </c>
      <c r="G84" s="5">
        <f t="shared" si="167"/>
        <v>23</v>
      </c>
      <c r="H84" s="5">
        <f t="shared" si="167"/>
        <v>34</v>
      </c>
      <c r="I84" s="5">
        <f t="shared" si="167"/>
        <v>23</v>
      </c>
      <c r="J84" s="5">
        <f t="shared" si="167"/>
        <v>24</v>
      </c>
      <c r="K84" s="5">
        <f t="shared" si="167"/>
        <v>25</v>
      </c>
      <c r="L84" s="5">
        <f t="shared" si="167"/>
        <v>12</v>
      </c>
      <c r="M84" s="5">
        <f t="shared" si="167"/>
        <v>9</v>
      </c>
      <c r="N84" s="13">
        <f t="shared" si="107"/>
        <v>270</v>
      </c>
      <c r="O84" s="5">
        <f>SUM(O85:O86)</f>
        <v>351</v>
      </c>
      <c r="P84" s="5">
        <f t="shared" ref="P84:Y84" si="168">SUM(P85:P86)</f>
        <v>407</v>
      </c>
      <c r="Q84" s="5">
        <f t="shared" si="168"/>
        <v>286</v>
      </c>
      <c r="R84" s="5">
        <f t="shared" si="168"/>
        <v>242</v>
      </c>
      <c r="S84" s="5">
        <f t="shared" si="168"/>
        <v>302</v>
      </c>
      <c r="T84" s="5">
        <f t="shared" si="168"/>
        <v>476</v>
      </c>
      <c r="U84" s="5">
        <f t="shared" si="168"/>
        <v>391</v>
      </c>
      <c r="V84" s="5">
        <f t="shared" si="168"/>
        <v>437</v>
      </c>
      <c r="W84" s="5">
        <f t="shared" si="168"/>
        <v>425</v>
      </c>
      <c r="X84" s="5">
        <f t="shared" si="168"/>
        <v>180</v>
      </c>
      <c r="Y84" s="5">
        <f t="shared" si="168"/>
        <v>126</v>
      </c>
      <c r="Z84" s="13">
        <f t="shared" si="109"/>
        <v>3623</v>
      </c>
      <c r="AA84" s="5">
        <f>AVERAGE(AA85:AA86)</f>
        <v>10.5</v>
      </c>
      <c r="AB84" s="5">
        <f t="shared" ref="AB84:AK84" si="169">AVERAGE(AB85:AB86)</f>
        <v>11</v>
      </c>
      <c r="AC84" s="5">
        <f t="shared" si="169"/>
        <v>11</v>
      </c>
      <c r="AD84" s="5">
        <f t="shared" si="169"/>
        <v>11</v>
      </c>
      <c r="AE84" s="5">
        <f t="shared" si="169"/>
        <v>13.5</v>
      </c>
      <c r="AF84" s="5">
        <f t="shared" si="169"/>
        <v>14</v>
      </c>
      <c r="AG84" s="5">
        <f t="shared" si="169"/>
        <v>17</v>
      </c>
      <c r="AH84" s="5">
        <f t="shared" si="169"/>
        <v>18.5</v>
      </c>
      <c r="AI84" s="5">
        <f t="shared" si="169"/>
        <v>17</v>
      </c>
      <c r="AJ84" s="5">
        <f t="shared" si="169"/>
        <v>15</v>
      </c>
      <c r="AK84" s="5">
        <f t="shared" si="169"/>
        <v>14</v>
      </c>
      <c r="AL84" s="14">
        <f t="shared" si="155"/>
        <v>13.863636363636363</v>
      </c>
      <c r="AM84" s="9">
        <f>AVERAGE(AM85:AM86)</f>
        <v>100</v>
      </c>
      <c r="AN84" s="9">
        <f t="shared" ref="AN84:AW84" si="170">AVERAGE(AN85:AN86)</f>
        <v>100</v>
      </c>
      <c r="AO84" s="9">
        <f t="shared" si="170"/>
        <v>100</v>
      </c>
      <c r="AP84" s="9">
        <f t="shared" si="170"/>
        <v>100</v>
      </c>
      <c r="AQ84" s="9">
        <f t="shared" si="170"/>
        <v>100</v>
      </c>
      <c r="AR84" s="9">
        <f t="shared" si="170"/>
        <v>100</v>
      </c>
      <c r="AS84" s="9">
        <f t="shared" si="170"/>
        <v>100</v>
      </c>
      <c r="AT84" s="9">
        <f t="shared" si="170"/>
        <v>100</v>
      </c>
      <c r="AU84" s="9">
        <f t="shared" si="170"/>
        <v>100</v>
      </c>
      <c r="AV84" s="9">
        <f t="shared" si="170"/>
        <v>100</v>
      </c>
      <c r="AW84" s="9">
        <f t="shared" si="170"/>
        <v>100</v>
      </c>
      <c r="AX84" s="191">
        <f t="shared" si="128"/>
        <v>100</v>
      </c>
    </row>
    <row r="85" spans="1:92">
      <c r="A85" s="155">
        <v>1</v>
      </c>
      <c r="B85" s="156" t="s">
        <v>101</v>
      </c>
      <c r="C85" s="157">
        <v>1</v>
      </c>
      <c r="D85" s="157">
        <v>1</v>
      </c>
      <c r="E85" s="157">
        <v>5</v>
      </c>
      <c r="F85" s="157">
        <v>0</v>
      </c>
      <c r="G85" s="157">
        <v>3</v>
      </c>
      <c r="H85" s="157">
        <v>5</v>
      </c>
      <c r="I85" s="157">
        <v>0</v>
      </c>
      <c r="J85" s="157">
        <v>5</v>
      </c>
      <c r="K85" s="157">
        <v>5</v>
      </c>
      <c r="L85" s="157">
        <v>0</v>
      </c>
      <c r="M85" s="157">
        <v>0</v>
      </c>
      <c r="N85" s="13">
        <f t="shared" si="107"/>
        <v>25</v>
      </c>
      <c r="O85" s="157">
        <v>11</v>
      </c>
      <c r="P85" s="157">
        <v>11</v>
      </c>
      <c r="Q85" s="157">
        <v>55</v>
      </c>
      <c r="R85" s="157">
        <v>0</v>
      </c>
      <c r="S85" s="157">
        <v>42</v>
      </c>
      <c r="T85" s="157">
        <v>70</v>
      </c>
      <c r="U85" s="157">
        <v>0</v>
      </c>
      <c r="V85" s="157">
        <v>95</v>
      </c>
      <c r="W85" s="157">
        <v>85</v>
      </c>
      <c r="X85" s="157">
        <v>0</v>
      </c>
      <c r="Y85" s="157">
        <v>0</v>
      </c>
      <c r="Z85" s="13">
        <f t="shared" si="109"/>
        <v>369</v>
      </c>
      <c r="AA85" s="157">
        <v>11</v>
      </c>
      <c r="AB85" s="157">
        <v>11</v>
      </c>
      <c r="AC85" s="157">
        <v>11</v>
      </c>
      <c r="AD85" s="157"/>
      <c r="AE85" s="157">
        <v>14</v>
      </c>
      <c r="AF85" s="157">
        <v>14</v>
      </c>
      <c r="AG85" s="157"/>
      <c r="AH85" s="157">
        <v>19</v>
      </c>
      <c r="AI85" s="157">
        <v>17</v>
      </c>
      <c r="AJ85" s="157"/>
      <c r="AK85" s="157"/>
      <c r="AL85" s="14">
        <f t="shared" si="155"/>
        <v>13.857142857142858</v>
      </c>
      <c r="AM85" s="159">
        <f t="shared" ref="AM85:AM86" si="171">IF(C85=0,0,O85/(C85*AA85)*100)</f>
        <v>100</v>
      </c>
      <c r="AN85" s="159">
        <f t="shared" ref="AN85:AN86" si="172">IF(D85=0,0,P85/(D85*AB85)*100)</f>
        <v>100</v>
      </c>
      <c r="AO85" s="159">
        <f t="shared" ref="AO85:AO86" si="173">IF(E85=0,0,Q85/(E85*AC85)*100)</f>
        <v>100</v>
      </c>
      <c r="AP85" s="159"/>
      <c r="AQ85" s="159">
        <f t="shared" ref="AQ85:AQ86" si="174">IF(G85=0,0,S85/(G85*AE85)*100)</f>
        <v>100</v>
      </c>
      <c r="AR85" s="159">
        <f t="shared" ref="AR85:AR86" si="175">IF(H85=0,0,T85/(H85*AF85)*100)</f>
        <v>100</v>
      </c>
      <c r="AS85" s="159"/>
      <c r="AT85" s="159">
        <f t="shared" ref="AT85:AT86" si="176">IF(J85=0,0,V85/(J85*AH85)*100)</f>
        <v>100</v>
      </c>
      <c r="AU85" s="159">
        <f t="shared" ref="AU85:AU86" si="177">IF(K85=0,0,W85/(K85*AI85)*100)</f>
        <v>100</v>
      </c>
      <c r="AV85" s="159"/>
      <c r="AW85" s="159"/>
      <c r="AX85" s="191">
        <f t="shared" si="128"/>
        <v>100</v>
      </c>
    </row>
    <row r="86" spans="1:92">
      <c r="A86" s="155">
        <v>2</v>
      </c>
      <c r="B86" s="158" t="s">
        <v>102</v>
      </c>
      <c r="C86" s="157">
        <v>34</v>
      </c>
      <c r="D86" s="157">
        <v>36</v>
      </c>
      <c r="E86" s="157">
        <v>21</v>
      </c>
      <c r="F86" s="157">
        <v>22</v>
      </c>
      <c r="G86" s="157">
        <v>20</v>
      </c>
      <c r="H86" s="157">
        <v>29</v>
      </c>
      <c r="I86" s="157">
        <v>23</v>
      </c>
      <c r="J86" s="157">
        <v>19</v>
      </c>
      <c r="K86" s="157">
        <v>20</v>
      </c>
      <c r="L86" s="157">
        <v>12</v>
      </c>
      <c r="M86" s="157">
        <v>9</v>
      </c>
      <c r="N86" s="13">
        <f t="shared" si="107"/>
        <v>245</v>
      </c>
      <c r="O86" s="157">
        <v>340</v>
      </c>
      <c r="P86" s="157">
        <v>396</v>
      </c>
      <c r="Q86" s="157">
        <v>231</v>
      </c>
      <c r="R86" s="157">
        <v>242</v>
      </c>
      <c r="S86" s="157">
        <v>260</v>
      </c>
      <c r="T86" s="157">
        <v>406</v>
      </c>
      <c r="U86" s="157">
        <v>391</v>
      </c>
      <c r="V86" s="157">
        <v>342</v>
      </c>
      <c r="W86" s="157">
        <v>340</v>
      </c>
      <c r="X86" s="157">
        <v>180</v>
      </c>
      <c r="Y86" s="157">
        <v>126</v>
      </c>
      <c r="Z86" s="13">
        <f t="shared" si="109"/>
        <v>3254</v>
      </c>
      <c r="AA86" s="157">
        <v>10</v>
      </c>
      <c r="AB86" s="157">
        <v>11</v>
      </c>
      <c r="AC86" s="157">
        <v>11</v>
      </c>
      <c r="AD86" s="157">
        <v>11</v>
      </c>
      <c r="AE86" s="157">
        <v>13</v>
      </c>
      <c r="AF86" s="157">
        <v>14</v>
      </c>
      <c r="AG86" s="157">
        <v>17</v>
      </c>
      <c r="AH86" s="157">
        <v>18</v>
      </c>
      <c r="AI86" s="157">
        <v>17</v>
      </c>
      <c r="AJ86" s="157">
        <v>15</v>
      </c>
      <c r="AK86" s="157">
        <v>14</v>
      </c>
      <c r="AL86" s="14">
        <f t="shared" si="155"/>
        <v>13.727272727272727</v>
      </c>
      <c r="AM86" s="159">
        <f t="shared" si="171"/>
        <v>100</v>
      </c>
      <c r="AN86" s="159">
        <f t="shared" si="172"/>
        <v>100</v>
      </c>
      <c r="AO86" s="159">
        <f t="shared" si="173"/>
        <v>100</v>
      </c>
      <c r="AP86" s="159">
        <f t="shared" ref="AP86" si="178">IF(F86=0,0,R86/(F86*AD86)*100)</f>
        <v>100</v>
      </c>
      <c r="AQ86" s="159">
        <f t="shared" si="174"/>
        <v>100</v>
      </c>
      <c r="AR86" s="159">
        <f t="shared" si="175"/>
        <v>100</v>
      </c>
      <c r="AS86" s="159">
        <f t="shared" ref="AS86" si="179">IF(I86=0,0,U86/(I86*AG86)*100)</f>
        <v>100</v>
      </c>
      <c r="AT86" s="159">
        <f t="shared" si="176"/>
        <v>100</v>
      </c>
      <c r="AU86" s="159">
        <f t="shared" si="177"/>
        <v>100</v>
      </c>
      <c r="AV86" s="159">
        <f t="shared" ref="AV86" si="180">IF(L86=0,0,X86/(L86*AJ86)*100)</f>
        <v>100</v>
      </c>
      <c r="AW86" s="159">
        <f t="shared" ref="AW86" si="181">IF(M86=0,0,Y86/(M86*AK86)*100)</f>
        <v>100</v>
      </c>
      <c r="AX86" s="191">
        <f t="shared" si="128"/>
        <v>100</v>
      </c>
    </row>
    <row r="87" spans="1:92">
      <c r="A87" s="7"/>
      <c r="B87" s="8" t="s">
        <v>103</v>
      </c>
      <c r="C87" s="5">
        <f>SUM(C88:C90)</f>
        <v>42</v>
      </c>
      <c r="D87" s="5">
        <f t="shared" ref="D87:M87" si="182">SUM(D88:D90)</f>
        <v>48</v>
      </c>
      <c r="E87" s="5">
        <f t="shared" si="182"/>
        <v>49</v>
      </c>
      <c r="F87" s="5">
        <f t="shared" si="182"/>
        <v>39</v>
      </c>
      <c r="G87" s="5">
        <f t="shared" si="182"/>
        <v>51</v>
      </c>
      <c r="H87" s="5">
        <f t="shared" si="182"/>
        <v>40</v>
      </c>
      <c r="I87" s="5">
        <f t="shared" si="182"/>
        <v>54</v>
      </c>
      <c r="J87" s="5">
        <f t="shared" si="182"/>
        <v>57</v>
      </c>
      <c r="K87" s="5">
        <f t="shared" si="182"/>
        <v>41</v>
      </c>
      <c r="L87" s="5">
        <f t="shared" si="182"/>
        <v>25</v>
      </c>
      <c r="M87" s="5">
        <f t="shared" si="182"/>
        <v>21</v>
      </c>
      <c r="N87" s="13">
        <f t="shared" si="107"/>
        <v>467</v>
      </c>
      <c r="O87" s="5">
        <f>SUM(O88:O90)</f>
        <v>338</v>
      </c>
      <c r="P87" s="5">
        <f t="shared" ref="P87:Y87" si="183">SUM(P88:P90)</f>
        <v>425</v>
      </c>
      <c r="Q87" s="5">
        <f t="shared" si="183"/>
        <v>435</v>
      </c>
      <c r="R87" s="5">
        <f t="shared" si="183"/>
        <v>384</v>
      </c>
      <c r="S87" s="5">
        <f t="shared" si="183"/>
        <v>680</v>
      </c>
      <c r="T87" s="5">
        <f t="shared" si="183"/>
        <v>541</v>
      </c>
      <c r="U87" s="5">
        <f t="shared" si="183"/>
        <v>890</v>
      </c>
      <c r="V87" s="5">
        <f t="shared" si="183"/>
        <v>985</v>
      </c>
      <c r="W87" s="5">
        <f t="shared" si="183"/>
        <v>650</v>
      </c>
      <c r="X87" s="5">
        <f t="shared" si="183"/>
        <v>357</v>
      </c>
      <c r="Y87" s="5">
        <f t="shared" si="183"/>
        <v>283</v>
      </c>
      <c r="Z87" s="13">
        <f t="shared" si="109"/>
        <v>5968</v>
      </c>
      <c r="AA87" s="5">
        <f>AVERAGE(AA88:AA90)</f>
        <v>8.3333333333333339</v>
      </c>
      <c r="AB87" s="5">
        <f t="shared" ref="AB87:AK87" si="184">AVERAGE(AB88:AB90)</f>
        <v>11</v>
      </c>
      <c r="AC87" s="5">
        <f t="shared" si="184"/>
        <v>11</v>
      </c>
      <c r="AD87" s="5">
        <f t="shared" si="184"/>
        <v>12</v>
      </c>
      <c r="AE87" s="5">
        <f t="shared" si="184"/>
        <v>15</v>
      </c>
      <c r="AF87" s="5">
        <f t="shared" si="184"/>
        <v>16</v>
      </c>
      <c r="AG87" s="5">
        <f t="shared" si="184"/>
        <v>19</v>
      </c>
      <c r="AH87" s="5">
        <f t="shared" si="184"/>
        <v>20</v>
      </c>
      <c r="AI87" s="5">
        <f t="shared" si="184"/>
        <v>17.666666666666668</v>
      </c>
      <c r="AJ87" s="5">
        <f t="shared" si="184"/>
        <v>17</v>
      </c>
      <c r="AK87" s="5">
        <f t="shared" si="184"/>
        <v>14</v>
      </c>
      <c r="AL87" s="14">
        <f t="shared" si="155"/>
        <v>14.636363636363637</v>
      </c>
      <c r="AM87" s="9">
        <f>AVERAGE(AM88:AM90)</f>
        <v>100</v>
      </c>
      <c r="AN87" s="9">
        <f t="shared" ref="AN87:AW87" si="185">AVERAGE(AN88:AN90)</f>
        <v>78.282828282828291</v>
      </c>
      <c r="AO87" s="9">
        <f t="shared" si="185"/>
        <v>77.272727272727266</v>
      </c>
      <c r="AP87" s="9">
        <f t="shared" si="185"/>
        <v>78.333333333333343</v>
      </c>
      <c r="AQ87" s="9">
        <f t="shared" si="185"/>
        <v>84.753968253968253</v>
      </c>
      <c r="AR87" s="9">
        <f t="shared" si="185"/>
        <v>81.25</v>
      </c>
      <c r="AS87" s="9">
        <f t="shared" si="185"/>
        <v>83.001949317738791</v>
      </c>
      <c r="AT87" s="9">
        <f t="shared" si="185"/>
        <v>87.562358276643991</v>
      </c>
      <c r="AU87" s="9">
        <f t="shared" si="185"/>
        <v>86.764705882352942</v>
      </c>
      <c r="AV87" s="9">
        <f t="shared" si="185"/>
        <v>80.357142857142861</v>
      </c>
      <c r="AW87" s="9">
        <f t="shared" si="185"/>
        <v>89.236111111111114</v>
      </c>
      <c r="AX87" s="191">
        <f t="shared" si="128"/>
        <v>84.255920417076993</v>
      </c>
    </row>
    <row r="88" spans="1:92">
      <c r="A88" s="260">
        <v>74</v>
      </c>
      <c r="B88" s="261" t="s">
        <v>104</v>
      </c>
      <c r="C88" s="262">
        <v>35</v>
      </c>
      <c r="D88" s="263">
        <v>39</v>
      </c>
      <c r="E88" s="263">
        <v>42</v>
      </c>
      <c r="F88" s="263">
        <v>34</v>
      </c>
      <c r="G88" s="263">
        <v>40</v>
      </c>
      <c r="H88" s="263">
        <v>28</v>
      </c>
      <c r="I88" s="263">
        <v>45</v>
      </c>
      <c r="J88" s="263">
        <v>49</v>
      </c>
      <c r="K88" s="263">
        <v>33</v>
      </c>
      <c r="L88" s="263">
        <v>21</v>
      </c>
      <c r="M88" s="263">
        <v>18</v>
      </c>
      <c r="N88" s="13">
        <f t="shared" si="107"/>
        <v>384</v>
      </c>
      <c r="O88" s="264">
        <v>280</v>
      </c>
      <c r="P88" s="264">
        <v>351</v>
      </c>
      <c r="Q88" s="264">
        <v>378</v>
      </c>
      <c r="R88" s="264">
        <v>340</v>
      </c>
      <c r="S88" s="264">
        <v>547</v>
      </c>
      <c r="T88" s="264">
        <v>392</v>
      </c>
      <c r="U88" s="264">
        <v>752</v>
      </c>
      <c r="V88" s="264">
        <v>843</v>
      </c>
      <c r="W88" s="264">
        <v>528</v>
      </c>
      <c r="X88" s="264">
        <v>306</v>
      </c>
      <c r="Y88" s="264">
        <v>250</v>
      </c>
      <c r="Z88" s="13">
        <f t="shared" si="109"/>
        <v>4967</v>
      </c>
      <c r="AA88" s="264">
        <v>8</v>
      </c>
      <c r="AB88" s="264">
        <v>11</v>
      </c>
      <c r="AC88" s="264">
        <v>11</v>
      </c>
      <c r="AD88" s="264">
        <v>12</v>
      </c>
      <c r="AE88" s="264">
        <v>15</v>
      </c>
      <c r="AF88" s="264">
        <v>16</v>
      </c>
      <c r="AG88" s="264">
        <v>19</v>
      </c>
      <c r="AH88" s="264">
        <v>20</v>
      </c>
      <c r="AI88" s="264">
        <v>18</v>
      </c>
      <c r="AJ88" s="264">
        <v>17</v>
      </c>
      <c r="AK88" s="264">
        <v>16</v>
      </c>
      <c r="AL88" s="14">
        <f t="shared" si="155"/>
        <v>14.818181818181818</v>
      </c>
      <c r="AM88" s="265">
        <f t="shared" ref="AM88:AM90" si="186">IF(C88=0,0,O88/(C88*AA88)*100)</f>
        <v>100</v>
      </c>
      <c r="AN88" s="265">
        <f t="shared" ref="AN88:AN90" si="187">IF(D88=0,0,P88/(D88*AB88)*100)</f>
        <v>81.818181818181827</v>
      </c>
      <c r="AO88" s="265">
        <f t="shared" ref="AO88:AO90" si="188">IF(E88=0,0,Q88/(E88*AC88)*100)</f>
        <v>81.818181818181827</v>
      </c>
      <c r="AP88" s="265">
        <f t="shared" ref="AP88:AP90" si="189">IF(F88=0,0,R88/(F88*AD88)*100)</f>
        <v>83.333333333333343</v>
      </c>
      <c r="AQ88" s="265">
        <f t="shared" ref="AQ88:AQ90" si="190">IF(G88=0,0,S88/(G88*AE88)*100)</f>
        <v>91.166666666666657</v>
      </c>
      <c r="AR88" s="265">
        <f t="shared" ref="AR88:AR90" si="191">IF(H88=0,0,T88/(H88*AF88)*100)</f>
        <v>87.5</v>
      </c>
      <c r="AS88" s="265">
        <f t="shared" ref="AS88:AS90" si="192">IF(I88=0,0,U88/(I88*AG88)*100)</f>
        <v>87.953216374269005</v>
      </c>
      <c r="AT88" s="265">
        <f t="shared" ref="AT88:AT90" si="193">IF(J88=0,0,V88/(J88*AH88)*100)</f>
        <v>86.020408163265301</v>
      </c>
      <c r="AU88" s="265">
        <f t="shared" ref="AU88:AU90" si="194">IF(K88=0,0,W88/(K88*AI88)*100)</f>
        <v>88.888888888888886</v>
      </c>
      <c r="AV88" s="265">
        <f t="shared" ref="AV88:AV90" si="195">IF(L88=0,0,X88/(L88*AJ88)*100)</f>
        <v>85.714285714285708</v>
      </c>
      <c r="AW88" s="265">
        <f t="shared" ref="AW88:AW89" si="196">IF(M88=0,0,Y88/(M88*AK88)*100)</f>
        <v>86.805555555555557</v>
      </c>
      <c r="AX88" s="191">
        <f t="shared" si="128"/>
        <v>87.365338030238917</v>
      </c>
    </row>
    <row r="89" spans="1:92" ht="18.75">
      <c r="A89" s="260">
        <v>75</v>
      </c>
      <c r="B89" s="261" t="s">
        <v>105</v>
      </c>
      <c r="C89" s="266">
        <v>5</v>
      </c>
      <c r="D89" s="266">
        <v>6</v>
      </c>
      <c r="E89" s="266">
        <v>2</v>
      </c>
      <c r="F89" s="266">
        <v>0</v>
      </c>
      <c r="G89" s="266">
        <v>7</v>
      </c>
      <c r="H89" s="266">
        <v>7</v>
      </c>
      <c r="I89" s="266">
        <v>5</v>
      </c>
      <c r="J89" s="266">
        <v>6</v>
      </c>
      <c r="K89" s="266">
        <v>6</v>
      </c>
      <c r="L89" s="266">
        <v>0</v>
      </c>
      <c r="M89" s="266">
        <v>3</v>
      </c>
      <c r="N89" s="13">
        <f t="shared" si="107"/>
        <v>47</v>
      </c>
      <c r="O89" s="266">
        <v>40</v>
      </c>
      <c r="P89" s="266">
        <v>47</v>
      </c>
      <c r="Q89" s="266">
        <v>17</v>
      </c>
      <c r="R89" s="266">
        <v>0</v>
      </c>
      <c r="S89" s="266">
        <v>82</v>
      </c>
      <c r="T89" s="266">
        <v>84</v>
      </c>
      <c r="U89" s="266">
        <v>78</v>
      </c>
      <c r="V89" s="266">
        <v>107</v>
      </c>
      <c r="W89" s="266">
        <v>93</v>
      </c>
      <c r="X89" s="266">
        <v>0</v>
      </c>
      <c r="Y89" s="266">
        <v>33</v>
      </c>
      <c r="Z89" s="13">
        <f t="shared" si="109"/>
        <v>581</v>
      </c>
      <c r="AA89" s="264">
        <v>8</v>
      </c>
      <c r="AB89" s="264">
        <v>11</v>
      </c>
      <c r="AC89" s="264">
        <v>11</v>
      </c>
      <c r="AD89" s="264"/>
      <c r="AE89" s="264">
        <v>15</v>
      </c>
      <c r="AF89" s="264">
        <v>16</v>
      </c>
      <c r="AG89" s="264">
        <v>19</v>
      </c>
      <c r="AH89" s="264">
        <v>20</v>
      </c>
      <c r="AI89" s="264">
        <v>18</v>
      </c>
      <c r="AJ89" s="264"/>
      <c r="AK89" s="264">
        <v>12</v>
      </c>
      <c r="AL89" s="14">
        <f t="shared" si="155"/>
        <v>14.444444444444445</v>
      </c>
      <c r="AM89" s="265">
        <f t="shared" si="186"/>
        <v>100</v>
      </c>
      <c r="AN89" s="265">
        <f t="shared" si="187"/>
        <v>71.212121212121218</v>
      </c>
      <c r="AO89" s="265">
        <f t="shared" si="188"/>
        <v>77.272727272727266</v>
      </c>
      <c r="AP89" s="265"/>
      <c r="AQ89" s="265">
        <f t="shared" si="190"/>
        <v>78.095238095238102</v>
      </c>
      <c r="AR89" s="265">
        <f t="shared" si="191"/>
        <v>75</v>
      </c>
      <c r="AS89" s="265">
        <f t="shared" si="192"/>
        <v>82.10526315789474</v>
      </c>
      <c r="AT89" s="265">
        <f t="shared" si="193"/>
        <v>89.166666666666671</v>
      </c>
      <c r="AU89" s="265">
        <f t="shared" si="194"/>
        <v>86.111111111111114</v>
      </c>
      <c r="AV89" s="265"/>
      <c r="AW89" s="265">
        <f t="shared" si="196"/>
        <v>91.666666666666657</v>
      </c>
      <c r="AX89" s="191">
        <f t="shared" si="128"/>
        <v>83.403310464713968</v>
      </c>
    </row>
    <row r="90" spans="1:92">
      <c r="A90" s="260">
        <v>76</v>
      </c>
      <c r="B90" s="267" t="s">
        <v>106</v>
      </c>
      <c r="C90" s="268">
        <v>2</v>
      </c>
      <c r="D90" s="268">
        <v>3</v>
      </c>
      <c r="E90" s="268">
        <v>5</v>
      </c>
      <c r="F90" s="268">
        <v>5</v>
      </c>
      <c r="G90" s="268">
        <v>4</v>
      </c>
      <c r="H90" s="268">
        <v>5</v>
      </c>
      <c r="I90" s="268">
        <v>4</v>
      </c>
      <c r="J90" s="268">
        <v>2</v>
      </c>
      <c r="K90" s="268">
        <v>2</v>
      </c>
      <c r="L90" s="268">
        <v>4</v>
      </c>
      <c r="M90" s="268">
        <v>0</v>
      </c>
      <c r="N90" s="13">
        <f t="shared" si="107"/>
        <v>36</v>
      </c>
      <c r="O90" s="268">
        <v>18</v>
      </c>
      <c r="P90" s="268">
        <v>27</v>
      </c>
      <c r="Q90" s="268">
        <v>40</v>
      </c>
      <c r="R90" s="268">
        <v>44</v>
      </c>
      <c r="S90" s="268">
        <v>51</v>
      </c>
      <c r="T90" s="268">
        <v>65</v>
      </c>
      <c r="U90" s="268">
        <v>60</v>
      </c>
      <c r="V90" s="268">
        <v>35</v>
      </c>
      <c r="W90" s="268">
        <v>29</v>
      </c>
      <c r="X90" s="268">
        <v>51</v>
      </c>
      <c r="Y90" s="268">
        <v>0</v>
      </c>
      <c r="Z90" s="13">
        <f t="shared" si="109"/>
        <v>420</v>
      </c>
      <c r="AA90" s="268">
        <v>9</v>
      </c>
      <c r="AB90" s="268">
        <v>11</v>
      </c>
      <c r="AC90" s="268">
        <v>11</v>
      </c>
      <c r="AD90" s="268">
        <v>12</v>
      </c>
      <c r="AE90" s="268">
        <v>15</v>
      </c>
      <c r="AF90" s="268">
        <v>16</v>
      </c>
      <c r="AG90" s="268">
        <v>19</v>
      </c>
      <c r="AH90" s="268">
        <v>20</v>
      </c>
      <c r="AI90" s="268">
        <v>17</v>
      </c>
      <c r="AJ90" s="268">
        <v>17</v>
      </c>
      <c r="AK90" s="268"/>
      <c r="AL90" s="14">
        <f t="shared" si="155"/>
        <v>14.7</v>
      </c>
      <c r="AM90" s="265">
        <f t="shared" si="186"/>
        <v>100</v>
      </c>
      <c r="AN90" s="265">
        <f t="shared" si="187"/>
        <v>81.818181818181827</v>
      </c>
      <c r="AO90" s="265">
        <f t="shared" si="188"/>
        <v>72.727272727272734</v>
      </c>
      <c r="AP90" s="265">
        <f t="shared" si="189"/>
        <v>73.333333333333329</v>
      </c>
      <c r="AQ90" s="265">
        <f t="shared" si="190"/>
        <v>85</v>
      </c>
      <c r="AR90" s="265">
        <f t="shared" si="191"/>
        <v>81.25</v>
      </c>
      <c r="AS90" s="265">
        <f t="shared" si="192"/>
        <v>78.94736842105263</v>
      </c>
      <c r="AT90" s="265">
        <f t="shared" si="193"/>
        <v>87.5</v>
      </c>
      <c r="AU90" s="265">
        <f t="shared" si="194"/>
        <v>85.294117647058826</v>
      </c>
      <c r="AV90" s="265">
        <f t="shared" si="195"/>
        <v>75</v>
      </c>
      <c r="AW90" s="265"/>
      <c r="AX90" s="191">
        <f t="shared" si="128"/>
        <v>82.087027394689926</v>
      </c>
    </row>
    <row r="91" spans="1:92">
      <c r="A91" s="7"/>
      <c r="B91" s="8" t="s">
        <v>107</v>
      </c>
      <c r="C91" s="5">
        <f>SUM(C92:C106)</f>
        <v>477</v>
      </c>
      <c r="D91" s="5">
        <f t="shared" ref="D91:M91" si="197">SUM(D92:D106)</f>
        <v>451</v>
      </c>
      <c r="E91" s="5">
        <f t="shared" si="197"/>
        <v>470</v>
      </c>
      <c r="F91" s="5">
        <f t="shared" si="197"/>
        <v>410</v>
      </c>
      <c r="G91" s="5">
        <f t="shared" si="197"/>
        <v>438</v>
      </c>
      <c r="H91" s="5">
        <f t="shared" si="197"/>
        <v>377</v>
      </c>
      <c r="I91" s="5">
        <f t="shared" si="197"/>
        <v>361</v>
      </c>
      <c r="J91" s="5">
        <f t="shared" si="197"/>
        <v>374</v>
      </c>
      <c r="K91" s="5">
        <f t="shared" si="197"/>
        <v>324</v>
      </c>
      <c r="L91" s="5">
        <f t="shared" si="197"/>
        <v>75</v>
      </c>
      <c r="M91" s="5">
        <f t="shared" si="197"/>
        <v>63</v>
      </c>
      <c r="N91" s="13">
        <f t="shared" si="107"/>
        <v>3820</v>
      </c>
      <c r="O91" s="5">
        <f t="shared" ref="O91:Y91" si="198">SUM(O92:O106)</f>
        <v>3797</v>
      </c>
      <c r="P91" s="5">
        <f t="shared" si="198"/>
        <v>3894</v>
      </c>
      <c r="Q91" s="5">
        <f t="shared" si="198"/>
        <v>4054</v>
      </c>
      <c r="R91" s="5">
        <f t="shared" si="198"/>
        <v>3921</v>
      </c>
      <c r="S91" s="5">
        <f t="shared" si="198"/>
        <v>5047</v>
      </c>
      <c r="T91" s="5">
        <f t="shared" si="198"/>
        <v>4890</v>
      </c>
      <c r="U91" s="5">
        <f t="shared" si="198"/>
        <v>5612</v>
      </c>
      <c r="V91" s="5">
        <f t="shared" si="198"/>
        <v>6117</v>
      </c>
      <c r="W91" s="5">
        <f t="shared" si="198"/>
        <v>4776</v>
      </c>
      <c r="X91" s="5">
        <f t="shared" si="198"/>
        <v>1130</v>
      </c>
      <c r="Y91" s="5">
        <f t="shared" si="198"/>
        <v>932</v>
      </c>
      <c r="Z91" s="13">
        <f t="shared" si="109"/>
        <v>44170</v>
      </c>
      <c r="AA91" s="5">
        <f>AVERAGE(AA92:AA106)</f>
        <v>9.3333333333333339</v>
      </c>
      <c r="AB91" s="5">
        <f t="shared" ref="AB91:AK91" si="199">AVERAGE(AB92:AB106)</f>
        <v>9.8666666666666671</v>
      </c>
      <c r="AC91" s="5">
        <f t="shared" si="199"/>
        <v>9.8666666666666671</v>
      </c>
      <c r="AD91" s="5">
        <f t="shared" si="199"/>
        <v>10.8</v>
      </c>
      <c r="AE91" s="5">
        <f t="shared" si="199"/>
        <v>13.133333333333333</v>
      </c>
      <c r="AF91" s="5">
        <f t="shared" si="199"/>
        <v>14.266666666666667</v>
      </c>
      <c r="AG91" s="5">
        <f t="shared" si="199"/>
        <v>17</v>
      </c>
      <c r="AH91" s="5">
        <f t="shared" si="199"/>
        <v>17.933333333333334</v>
      </c>
      <c r="AI91" s="5">
        <f t="shared" si="199"/>
        <v>15.933333333333334</v>
      </c>
      <c r="AJ91" s="5">
        <f t="shared" si="199"/>
        <v>15.25</v>
      </c>
      <c r="AK91" s="5">
        <f t="shared" si="199"/>
        <v>15.222222222222221</v>
      </c>
      <c r="AL91" s="14">
        <f t="shared" si="155"/>
        <v>13.509595959595963</v>
      </c>
      <c r="AM91" s="9">
        <f>AVERAGE(AM92:AM106)</f>
        <v>88.876068693470657</v>
      </c>
      <c r="AN91" s="9">
        <f t="shared" ref="AN91:AW91" si="200">AVERAGE(AN92:AN106)</f>
        <v>89.785446250562515</v>
      </c>
      <c r="AO91" s="9">
        <f t="shared" si="200"/>
        <v>90.697811991844603</v>
      </c>
      <c r="AP91" s="9">
        <f t="shared" si="200"/>
        <v>92.021650820158271</v>
      </c>
      <c r="AQ91" s="9">
        <f t="shared" si="200"/>
        <v>93.223853891957333</v>
      </c>
      <c r="AR91" s="9">
        <f t="shared" si="200"/>
        <v>94.377719719598446</v>
      </c>
      <c r="AS91" s="9">
        <f t="shared" si="200"/>
        <v>93.031989792913336</v>
      </c>
      <c r="AT91" s="9">
        <f t="shared" si="200"/>
        <v>92.32974914978675</v>
      </c>
      <c r="AU91" s="9">
        <f t="shared" si="200"/>
        <v>94.105409815212241</v>
      </c>
      <c r="AV91" s="9">
        <f t="shared" si="200"/>
        <v>97.667556605975719</v>
      </c>
      <c r="AW91" s="9">
        <f t="shared" si="200"/>
        <v>97.338389546851886</v>
      </c>
      <c r="AX91" s="191">
        <f t="shared" si="128"/>
        <v>93.041422388939253</v>
      </c>
    </row>
    <row r="92" spans="1:92" ht="15.75">
      <c r="A92" s="207">
        <v>1</v>
      </c>
      <c r="B92" s="210" t="s">
        <v>108</v>
      </c>
      <c r="C92" s="214">
        <v>25</v>
      </c>
      <c r="D92" s="214">
        <v>23</v>
      </c>
      <c r="E92" s="214">
        <v>34</v>
      </c>
      <c r="F92" s="214">
        <v>22</v>
      </c>
      <c r="G92" s="214">
        <v>22</v>
      </c>
      <c r="H92" s="214">
        <v>24</v>
      </c>
      <c r="I92" s="214">
        <v>19</v>
      </c>
      <c r="J92" s="214">
        <v>28</v>
      </c>
      <c r="K92" s="214">
        <v>19</v>
      </c>
      <c r="L92" s="214">
        <v>9</v>
      </c>
      <c r="M92" s="214">
        <v>4</v>
      </c>
      <c r="N92" s="13">
        <f t="shared" si="107"/>
        <v>229</v>
      </c>
      <c r="O92" s="214">
        <v>200</v>
      </c>
      <c r="P92" s="214">
        <v>207</v>
      </c>
      <c r="Q92" s="214">
        <v>306</v>
      </c>
      <c r="R92" s="214">
        <v>220</v>
      </c>
      <c r="S92" s="214">
        <v>244</v>
      </c>
      <c r="T92" s="214">
        <v>297</v>
      </c>
      <c r="U92" s="214">
        <v>294</v>
      </c>
      <c r="V92" s="214">
        <v>456</v>
      </c>
      <c r="W92" s="214">
        <v>266</v>
      </c>
      <c r="X92" s="214">
        <v>126</v>
      </c>
      <c r="Y92" s="214">
        <v>52</v>
      </c>
      <c r="Z92" s="13">
        <f t="shared" si="109"/>
        <v>2668</v>
      </c>
      <c r="AA92" s="214">
        <v>8</v>
      </c>
      <c r="AB92" s="214">
        <v>9</v>
      </c>
      <c r="AC92" s="214">
        <v>9</v>
      </c>
      <c r="AD92" s="214">
        <v>10</v>
      </c>
      <c r="AE92" s="214">
        <v>12</v>
      </c>
      <c r="AF92" s="214">
        <v>13</v>
      </c>
      <c r="AG92" s="214">
        <v>16</v>
      </c>
      <c r="AH92" s="214">
        <v>17</v>
      </c>
      <c r="AI92" s="214">
        <v>14</v>
      </c>
      <c r="AJ92" s="214">
        <v>14</v>
      </c>
      <c r="AK92" s="214">
        <v>13</v>
      </c>
      <c r="AL92" s="14">
        <f t="shared" si="155"/>
        <v>12.272727272727273</v>
      </c>
      <c r="AM92" s="197">
        <f t="shared" ref="AM92:AM115" si="201">IF(C92=0,0,O92/(C92*AA92)*100)</f>
        <v>100</v>
      </c>
      <c r="AN92" s="197">
        <f t="shared" ref="AN92:AN106" si="202">IF(D92=0,0,P92/(D92*AB92)*100)</f>
        <v>100</v>
      </c>
      <c r="AO92" s="197">
        <f t="shared" ref="AO92:AO106" si="203">IF(E92=0,0,Q92/(E92*AC92)*100)</f>
        <v>100</v>
      </c>
      <c r="AP92" s="197">
        <f t="shared" ref="AP92:AP106" si="204">IF(F92=0,0,R92/(F92*AD92)*100)</f>
        <v>100</v>
      </c>
      <c r="AQ92" s="197">
        <f t="shared" ref="AQ92:AQ106" si="205">IF(G92=0,0,S92/(G92*AE92)*100)</f>
        <v>92.424242424242422</v>
      </c>
      <c r="AR92" s="197">
        <f t="shared" ref="AR92:AR106" si="206">IF(H92=0,0,T92/(H92*AF92)*100)</f>
        <v>95.192307692307693</v>
      </c>
      <c r="AS92" s="197">
        <f t="shared" ref="AS92:AS106" si="207">IF(I92=0,0,U92/(I92*AG92)*100)</f>
        <v>96.710526315789465</v>
      </c>
      <c r="AT92" s="197">
        <f t="shared" ref="AT92:AT106" si="208">IF(J92=0,0,V92/(J92*AH92)*100)</f>
        <v>95.798319327731093</v>
      </c>
      <c r="AU92" s="197">
        <f t="shared" ref="AU92:AU106" si="209">IF(K92=0,0,W92/(K92*AI92)*100)</f>
        <v>100</v>
      </c>
      <c r="AV92" s="197">
        <f t="shared" ref="AV92:AV106" si="210">IF(L92=0,0,X92/(L92*AJ92)*100)</f>
        <v>100</v>
      </c>
      <c r="AW92" s="197">
        <f t="shared" ref="AW92:AW106" si="211">IF(M92=0,0,Y92/(M92*AK92)*100)</f>
        <v>100</v>
      </c>
      <c r="AX92" s="191">
        <f t="shared" si="128"/>
        <v>98.193217796370064</v>
      </c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  <c r="CN92" s="202"/>
    </row>
    <row r="93" spans="1:92" ht="15.75">
      <c r="A93" s="207">
        <v>2</v>
      </c>
      <c r="B93" s="210" t="s">
        <v>109</v>
      </c>
      <c r="C93" s="212">
        <v>24</v>
      </c>
      <c r="D93" s="212">
        <v>25</v>
      </c>
      <c r="E93" s="212">
        <v>20</v>
      </c>
      <c r="F93" s="212">
        <v>13</v>
      </c>
      <c r="G93" s="212">
        <v>16</v>
      </c>
      <c r="H93" s="212">
        <v>19</v>
      </c>
      <c r="I93" s="212">
        <v>14</v>
      </c>
      <c r="J93" s="212">
        <v>18</v>
      </c>
      <c r="K93" s="212">
        <v>15</v>
      </c>
      <c r="L93" s="212">
        <v>0</v>
      </c>
      <c r="M93" s="212">
        <v>0</v>
      </c>
      <c r="N93" s="13">
        <f t="shared" si="107"/>
        <v>164</v>
      </c>
      <c r="O93" s="212">
        <v>203</v>
      </c>
      <c r="P93" s="212">
        <v>225</v>
      </c>
      <c r="Q93" s="212">
        <v>180</v>
      </c>
      <c r="R93" s="212">
        <v>127</v>
      </c>
      <c r="S93" s="212">
        <v>208</v>
      </c>
      <c r="T93" s="212">
        <v>265</v>
      </c>
      <c r="U93" s="212">
        <v>220</v>
      </c>
      <c r="V93" s="212">
        <v>287</v>
      </c>
      <c r="W93" s="212">
        <v>235</v>
      </c>
      <c r="X93" s="212">
        <v>0</v>
      </c>
      <c r="Y93" s="212">
        <v>0</v>
      </c>
      <c r="Z93" s="13">
        <f t="shared" si="109"/>
        <v>1950</v>
      </c>
      <c r="AA93" s="212">
        <v>9</v>
      </c>
      <c r="AB93" s="212">
        <v>9</v>
      </c>
      <c r="AC93" s="212">
        <v>9</v>
      </c>
      <c r="AD93" s="212">
        <v>10</v>
      </c>
      <c r="AE93" s="212">
        <v>13</v>
      </c>
      <c r="AF93" s="212">
        <v>14</v>
      </c>
      <c r="AG93" s="212">
        <v>16</v>
      </c>
      <c r="AH93" s="212">
        <v>17</v>
      </c>
      <c r="AI93" s="212">
        <v>16</v>
      </c>
      <c r="AJ93" s="212"/>
      <c r="AK93" s="212"/>
      <c r="AL93" s="14">
        <f t="shared" si="155"/>
        <v>12.555555555555555</v>
      </c>
      <c r="AM93" s="197">
        <f t="shared" si="201"/>
        <v>93.981481481481481</v>
      </c>
      <c r="AN93" s="197">
        <f t="shared" si="202"/>
        <v>100</v>
      </c>
      <c r="AO93" s="197">
        <f t="shared" si="203"/>
        <v>100</v>
      </c>
      <c r="AP93" s="197">
        <f t="shared" si="204"/>
        <v>97.692307692307693</v>
      </c>
      <c r="AQ93" s="197">
        <f t="shared" si="205"/>
        <v>100</v>
      </c>
      <c r="AR93" s="197">
        <f t="shared" si="206"/>
        <v>99.624060150375939</v>
      </c>
      <c r="AS93" s="197">
        <f t="shared" si="207"/>
        <v>98.214285714285708</v>
      </c>
      <c r="AT93" s="197">
        <f t="shared" si="208"/>
        <v>93.790849673202615</v>
      </c>
      <c r="AU93" s="197">
        <f t="shared" si="209"/>
        <v>97.916666666666657</v>
      </c>
      <c r="AV93" s="197"/>
      <c r="AW93" s="197"/>
      <c r="AX93" s="191">
        <f t="shared" si="128"/>
        <v>97.913294597591118</v>
      </c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M93" s="202"/>
      <c r="CN93" s="202"/>
    </row>
    <row r="94" spans="1:92" ht="15.75">
      <c r="A94" s="207">
        <v>3</v>
      </c>
      <c r="B94" s="210" t="s">
        <v>110</v>
      </c>
      <c r="C94" s="212">
        <v>32</v>
      </c>
      <c r="D94" s="212">
        <v>19</v>
      </c>
      <c r="E94" s="212">
        <v>23</v>
      </c>
      <c r="F94" s="212">
        <v>24</v>
      </c>
      <c r="G94" s="212">
        <v>28</v>
      </c>
      <c r="H94" s="212">
        <v>28</v>
      </c>
      <c r="I94" s="212">
        <v>16</v>
      </c>
      <c r="J94" s="212">
        <v>14</v>
      </c>
      <c r="K94" s="212">
        <v>15</v>
      </c>
      <c r="L94" s="212">
        <v>0</v>
      </c>
      <c r="M94" s="212">
        <v>0</v>
      </c>
      <c r="N94" s="13">
        <f t="shared" si="107"/>
        <v>199</v>
      </c>
      <c r="O94" s="212">
        <v>224</v>
      </c>
      <c r="P94" s="212">
        <v>152</v>
      </c>
      <c r="Q94" s="212">
        <v>184</v>
      </c>
      <c r="R94" s="212">
        <v>216</v>
      </c>
      <c r="S94" s="212">
        <v>308</v>
      </c>
      <c r="T94" s="212">
        <v>308</v>
      </c>
      <c r="U94" s="212">
        <v>208</v>
      </c>
      <c r="V94" s="212">
        <v>210</v>
      </c>
      <c r="W94" s="212">
        <v>210</v>
      </c>
      <c r="X94" s="212">
        <v>0</v>
      </c>
      <c r="Y94" s="212">
        <v>0</v>
      </c>
      <c r="Z94" s="13">
        <f t="shared" si="109"/>
        <v>2020</v>
      </c>
      <c r="AA94" s="211">
        <v>8</v>
      </c>
      <c r="AB94" s="211">
        <v>10</v>
      </c>
      <c r="AC94" s="211">
        <v>10</v>
      </c>
      <c r="AD94" s="211">
        <v>11</v>
      </c>
      <c r="AE94" s="211">
        <v>12</v>
      </c>
      <c r="AF94" s="211">
        <v>13</v>
      </c>
      <c r="AG94" s="211">
        <v>15</v>
      </c>
      <c r="AH94" s="211">
        <v>17</v>
      </c>
      <c r="AI94" s="211">
        <v>16</v>
      </c>
      <c r="AJ94" s="211"/>
      <c r="AK94" s="211"/>
      <c r="AL94" s="14">
        <f t="shared" si="155"/>
        <v>12.444444444444445</v>
      </c>
      <c r="AM94" s="197">
        <f t="shared" si="201"/>
        <v>87.5</v>
      </c>
      <c r="AN94" s="197">
        <f t="shared" si="202"/>
        <v>80</v>
      </c>
      <c r="AO94" s="197">
        <f t="shared" si="203"/>
        <v>80</v>
      </c>
      <c r="AP94" s="197">
        <f t="shared" si="204"/>
        <v>81.818181818181827</v>
      </c>
      <c r="AQ94" s="197">
        <f t="shared" si="205"/>
        <v>91.666666666666657</v>
      </c>
      <c r="AR94" s="197">
        <f t="shared" si="206"/>
        <v>84.615384615384613</v>
      </c>
      <c r="AS94" s="197">
        <f t="shared" si="207"/>
        <v>86.666666666666671</v>
      </c>
      <c r="AT94" s="197">
        <f t="shared" si="208"/>
        <v>88.235294117647058</v>
      </c>
      <c r="AU94" s="197">
        <f t="shared" si="209"/>
        <v>87.5</v>
      </c>
      <c r="AV94" s="197"/>
      <c r="AW94" s="197"/>
      <c r="AX94" s="191">
        <f t="shared" si="128"/>
        <v>85.333577098282987</v>
      </c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2"/>
      <c r="BP94" s="202"/>
      <c r="BQ94" s="202"/>
      <c r="BR94" s="202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2"/>
      <c r="CL94" s="202"/>
      <c r="CM94" s="202"/>
      <c r="CN94" s="202"/>
    </row>
    <row r="95" spans="1:92" ht="15.75">
      <c r="A95" s="207">
        <v>4</v>
      </c>
      <c r="B95" s="210" t="s">
        <v>111</v>
      </c>
      <c r="C95" s="212">
        <v>5</v>
      </c>
      <c r="D95" s="212">
        <v>5</v>
      </c>
      <c r="E95" s="212">
        <v>4</v>
      </c>
      <c r="F95" s="212">
        <v>7</v>
      </c>
      <c r="G95" s="212">
        <v>3</v>
      </c>
      <c r="H95" s="212">
        <v>5</v>
      </c>
      <c r="I95" s="212">
        <v>5</v>
      </c>
      <c r="J95" s="212">
        <v>7</v>
      </c>
      <c r="K95" s="212">
        <v>7</v>
      </c>
      <c r="L95" s="212">
        <v>0</v>
      </c>
      <c r="M95" s="212">
        <v>0</v>
      </c>
      <c r="N95" s="13">
        <f t="shared" si="107"/>
        <v>48</v>
      </c>
      <c r="O95" s="212">
        <v>55</v>
      </c>
      <c r="P95" s="212">
        <v>55</v>
      </c>
      <c r="Q95" s="212">
        <v>44</v>
      </c>
      <c r="R95" s="212">
        <v>84</v>
      </c>
      <c r="S95" s="212">
        <v>45</v>
      </c>
      <c r="T95" s="212">
        <v>80</v>
      </c>
      <c r="U95" s="212">
        <v>100</v>
      </c>
      <c r="V95" s="212">
        <v>140</v>
      </c>
      <c r="W95" s="212">
        <v>126</v>
      </c>
      <c r="X95" s="212">
        <v>0</v>
      </c>
      <c r="Y95" s="212">
        <v>0</v>
      </c>
      <c r="Z95" s="13">
        <f t="shared" si="109"/>
        <v>729</v>
      </c>
      <c r="AA95" s="212">
        <v>11</v>
      </c>
      <c r="AB95" s="212">
        <v>11</v>
      </c>
      <c r="AC95" s="212">
        <v>11</v>
      </c>
      <c r="AD95" s="212">
        <v>12</v>
      </c>
      <c r="AE95" s="212">
        <v>15</v>
      </c>
      <c r="AF95" s="212">
        <v>16</v>
      </c>
      <c r="AG95" s="212">
        <v>20</v>
      </c>
      <c r="AH95" s="212">
        <v>20</v>
      </c>
      <c r="AI95" s="212">
        <v>18</v>
      </c>
      <c r="AJ95" s="212"/>
      <c r="AK95" s="212"/>
      <c r="AL95" s="14">
        <f t="shared" si="155"/>
        <v>14.888888888888889</v>
      </c>
      <c r="AM95" s="197">
        <f t="shared" si="201"/>
        <v>100</v>
      </c>
      <c r="AN95" s="197">
        <f t="shared" si="202"/>
        <v>100</v>
      </c>
      <c r="AO95" s="197">
        <f t="shared" si="203"/>
        <v>100</v>
      </c>
      <c r="AP95" s="197">
        <f t="shared" si="204"/>
        <v>100</v>
      </c>
      <c r="AQ95" s="197">
        <f t="shared" si="205"/>
        <v>100</v>
      </c>
      <c r="AR95" s="197">
        <f t="shared" si="206"/>
        <v>100</v>
      </c>
      <c r="AS95" s="197">
        <f t="shared" si="207"/>
        <v>100</v>
      </c>
      <c r="AT95" s="197">
        <f t="shared" si="208"/>
        <v>100</v>
      </c>
      <c r="AU95" s="197">
        <f t="shared" si="209"/>
        <v>100</v>
      </c>
      <c r="AV95" s="197"/>
      <c r="AW95" s="197"/>
      <c r="AX95" s="191">
        <f t="shared" si="128"/>
        <v>100</v>
      </c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</row>
    <row r="96" spans="1:92" ht="15.75">
      <c r="A96" s="207">
        <v>5</v>
      </c>
      <c r="B96" s="210" t="s">
        <v>112</v>
      </c>
      <c r="C96" s="211">
        <v>120</v>
      </c>
      <c r="D96" s="211">
        <v>86</v>
      </c>
      <c r="E96" s="211">
        <v>83</v>
      </c>
      <c r="F96" s="211">
        <v>90</v>
      </c>
      <c r="G96" s="211">
        <v>105</v>
      </c>
      <c r="H96" s="211">
        <v>82</v>
      </c>
      <c r="I96" s="211">
        <v>72</v>
      </c>
      <c r="J96" s="211">
        <v>73</v>
      </c>
      <c r="K96" s="211">
        <v>64</v>
      </c>
      <c r="L96" s="211">
        <v>16</v>
      </c>
      <c r="M96" s="211">
        <v>19</v>
      </c>
      <c r="N96" s="13">
        <f t="shared" si="107"/>
        <v>810</v>
      </c>
      <c r="O96" s="211">
        <v>868</v>
      </c>
      <c r="P96" s="211">
        <v>639</v>
      </c>
      <c r="Q96" s="211">
        <v>625</v>
      </c>
      <c r="R96" s="211">
        <v>750</v>
      </c>
      <c r="S96" s="211">
        <v>1055</v>
      </c>
      <c r="T96" s="211">
        <v>981</v>
      </c>
      <c r="U96" s="211">
        <v>1081</v>
      </c>
      <c r="V96" s="211">
        <v>1132</v>
      </c>
      <c r="W96" s="211">
        <v>897</v>
      </c>
      <c r="X96" s="211">
        <v>221</v>
      </c>
      <c r="Y96" s="211">
        <v>264</v>
      </c>
      <c r="Z96" s="13">
        <f t="shared" si="109"/>
        <v>8513</v>
      </c>
      <c r="AA96" s="211">
        <v>9</v>
      </c>
      <c r="AB96" s="211">
        <v>9</v>
      </c>
      <c r="AC96" s="211">
        <v>9</v>
      </c>
      <c r="AD96" s="211">
        <v>10</v>
      </c>
      <c r="AE96" s="211">
        <v>12</v>
      </c>
      <c r="AF96" s="211">
        <v>14</v>
      </c>
      <c r="AG96" s="211">
        <v>17</v>
      </c>
      <c r="AH96" s="211">
        <v>18</v>
      </c>
      <c r="AI96" s="211">
        <v>16</v>
      </c>
      <c r="AJ96" s="211">
        <v>14</v>
      </c>
      <c r="AK96" s="211">
        <v>14</v>
      </c>
      <c r="AL96" s="14">
        <f t="shared" si="155"/>
        <v>12.909090909090908</v>
      </c>
      <c r="AM96" s="197">
        <f t="shared" si="201"/>
        <v>80.370370370370367</v>
      </c>
      <c r="AN96" s="197">
        <f t="shared" si="202"/>
        <v>82.558139534883722</v>
      </c>
      <c r="AO96" s="197">
        <f t="shared" si="203"/>
        <v>83.668005354752339</v>
      </c>
      <c r="AP96" s="197">
        <f t="shared" si="204"/>
        <v>83.333333333333343</v>
      </c>
      <c r="AQ96" s="197">
        <f t="shared" si="205"/>
        <v>83.730158730158735</v>
      </c>
      <c r="AR96" s="197">
        <f t="shared" si="206"/>
        <v>85.452961672473876</v>
      </c>
      <c r="AS96" s="197">
        <f t="shared" si="207"/>
        <v>88.316993464052288</v>
      </c>
      <c r="AT96" s="197">
        <f t="shared" si="208"/>
        <v>86.149162861491618</v>
      </c>
      <c r="AU96" s="197">
        <f t="shared" si="209"/>
        <v>87.59765625</v>
      </c>
      <c r="AV96" s="197">
        <f t="shared" si="210"/>
        <v>98.660714285714292</v>
      </c>
      <c r="AW96" s="197">
        <f t="shared" si="211"/>
        <v>99.248120300751879</v>
      </c>
      <c r="AX96" s="191">
        <f t="shared" si="128"/>
        <v>87.189601468907497</v>
      </c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</row>
    <row r="97" spans="1:92" ht="15.75">
      <c r="A97" s="207">
        <v>6</v>
      </c>
      <c r="B97" s="210" t="s">
        <v>113</v>
      </c>
      <c r="C97" s="211">
        <v>33</v>
      </c>
      <c r="D97" s="211">
        <v>36</v>
      </c>
      <c r="E97" s="211">
        <v>43</v>
      </c>
      <c r="F97" s="211">
        <v>23</v>
      </c>
      <c r="G97" s="211">
        <v>36</v>
      </c>
      <c r="H97" s="211">
        <v>33</v>
      </c>
      <c r="I97" s="211">
        <v>29</v>
      </c>
      <c r="J97" s="211">
        <v>25</v>
      </c>
      <c r="K97" s="211">
        <v>28</v>
      </c>
      <c r="L97" s="211">
        <v>9</v>
      </c>
      <c r="M97" s="211">
        <v>3</v>
      </c>
      <c r="N97" s="13">
        <f t="shared" si="107"/>
        <v>298</v>
      </c>
      <c r="O97" s="211">
        <v>297</v>
      </c>
      <c r="P97" s="211">
        <v>324</v>
      </c>
      <c r="Q97" s="211">
        <v>387</v>
      </c>
      <c r="R97" s="211">
        <v>230</v>
      </c>
      <c r="S97" s="211">
        <v>432</v>
      </c>
      <c r="T97" s="211">
        <v>429</v>
      </c>
      <c r="U97" s="211">
        <v>464</v>
      </c>
      <c r="V97" s="211">
        <v>415</v>
      </c>
      <c r="W97" s="211">
        <v>366</v>
      </c>
      <c r="X97" s="211">
        <v>135</v>
      </c>
      <c r="Y97" s="211">
        <v>45</v>
      </c>
      <c r="Z97" s="13">
        <f t="shared" si="109"/>
        <v>3524</v>
      </c>
      <c r="AA97" s="211">
        <v>9</v>
      </c>
      <c r="AB97" s="211">
        <v>9</v>
      </c>
      <c r="AC97" s="211">
        <v>9</v>
      </c>
      <c r="AD97" s="211">
        <v>10</v>
      </c>
      <c r="AE97" s="211">
        <v>12</v>
      </c>
      <c r="AF97" s="211">
        <v>13</v>
      </c>
      <c r="AG97" s="211">
        <v>16</v>
      </c>
      <c r="AH97" s="211">
        <v>17</v>
      </c>
      <c r="AI97" s="211">
        <v>14</v>
      </c>
      <c r="AJ97" s="211">
        <v>15</v>
      </c>
      <c r="AK97" s="211">
        <v>15</v>
      </c>
      <c r="AL97" s="14">
        <f t="shared" si="155"/>
        <v>12.636363636363637</v>
      </c>
      <c r="AM97" s="197">
        <f t="shared" si="201"/>
        <v>100</v>
      </c>
      <c r="AN97" s="197">
        <f t="shared" si="202"/>
        <v>100</v>
      </c>
      <c r="AO97" s="197">
        <f t="shared" si="203"/>
        <v>100</v>
      </c>
      <c r="AP97" s="197">
        <f t="shared" si="204"/>
        <v>100</v>
      </c>
      <c r="AQ97" s="197">
        <f t="shared" si="205"/>
        <v>100</v>
      </c>
      <c r="AR97" s="197">
        <f t="shared" si="206"/>
        <v>100</v>
      </c>
      <c r="AS97" s="197">
        <f t="shared" si="207"/>
        <v>100</v>
      </c>
      <c r="AT97" s="197">
        <f t="shared" si="208"/>
        <v>97.647058823529406</v>
      </c>
      <c r="AU97" s="197">
        <f t="shared" si="209"/>
        <v>93.367346938775512</v>
      </c>
      <c r="AV97" s="197">
        <f t="shared" si="210"/>
        <v>100</v>
      </c>
      <c r="AW97" s="197">
        <f t="shared" si="211"/>
        <v>100</v>
      </c>
      <c r="AX97" s="191">
        <f t="shared" si="128"/>
        <v>99.183127796573174</v>
      </c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  <c r="BZ97" s="203"/>
      <c r="CA97" s="203"/>
      <c r="CB97" s="203"/>
      <c r="CC97" s="203"/>
      <c r="CD97" s="203"/>
      <c r="CE97" s="203"/>
      <c r="CF97" s="203"/>
      <c r="CG97" s="203"/>
      <c r="CH97" s="203"/>
      <c r="CI97" s="203"/>
      <c r="CJ97" s="203"/>
      <c r="CK97" s="203"/>
      <c r="CL97" s="203"/>
      <c r="CM97" s="203"/>
      <c r="CN97" s="203"/>
    </row>
    <row r="98" spans="1:92" ht="15.75">
      <c r="A98" s="207">
        <v>7</v>
      </c>
      <c r="B98" s="210" t="s">
        <v>114</v>
      </c>
      <c r="C98" s="211">
        <v>64</v>
      </c>
      <c r="D98" s="211">
        <v>52</v>
      </c>
      <c r="E98" s="211">
        <v>61</v>
      </c>
      <c r="F98" s="211">
        <v>67</v>
      </c>
      <c r="G98" s="211">
        <v>64</v>
      </c>
      <c r="H98" s="211">
        <v>48</v>
      </c>
      <c r="I98" s="211">
        <v>53</v>
      </c>
      <c r="J98" s="211">
        <v>51</v>
      </c>
      <c r="K98" s="211">
        <v>37</v>
      </c>
      <c r="L98" s="211">
        <v>14</v>
      </c>
      <c r="M98" s="211">
        <v>14</v>
      </c>
      <c r="N98" s="13">
        <f t="shared" si="107"/>
        <v>525</v>
      </c>
      <c r="O98" s="211">
        <v>521</v>
      </c>
      <c r="P98" s="211">
        <v>428</v>
      </c>
      <c r="Q98" s="211">
        <v>509</v>
      </c>
      <c r="R98" s="211">
        <v>621</v>
      </c>
      <c r="S98" s="211">
        <v>712</v>
      </c>
      <c r="T98" s="211">
        <v>630</v>
      </c>
      <c r="U98" s="211">
        <v>832</v>
      </c>
      <c r="V98" s="211">
        <v>850</v>
      </c>
      <c r="W98" s="211">
        <v>603</v>
      </c>
      <c r="X98" s="211">
        <v>224</v>
      </c>
      <c r="Y98" s="211">
        <v>210</v>
      </c>
      <c r="Z98" s="13">
        <f t="shared" si="109"/>
        <v>6140</v>
      </c>
      <c r="AA98" s="211">
        <v>9</v>
      </c>
      <c r="AB98" s="211">
        <v>9</v>
      </c>
      <c r="AC98" s="211">
        <v>9</v>
      </c>
      <c r="AD98" s="211">
        <v>10</v>
      </c>
      <c r="AE98" s="211">
        <v>12</v>
      </c>
      <c r="AF98" s="211">
        <v>14</v>
      </c>
      <c r="AG98" s="211">
        <v>17</v>
      </c>
      <c r="AH98" s="211">
        <v>18</v>
      </c>
      <c r="AI98" s="211">
        <v>17</v>
      </c>
      <c r="AJ98" s="211">
        <v>16</v>
      </c>
      <c r="AK98" s="211">
        <v>15</v>
      </c>
      <c r="AL98" s="14">
        <f t="shared" si="155"/>
        <v>13.272727272727273</v>
      </c>
      <c r="AM98" s="197">
        <f t="shared" si="201"/>
        <v>90.451388888888886</v>
      </c>
      <c r="AN98" s="197">
        <f t="shared" si="202"/>
        <v>91.452991452991455</v>
      </c>
      <c r="AO98" s="197">
        <f t="shared" si="203"/>
        <v>92.714025500910751</v>
      </c>
      <c r="AP98" s="197">
        <f t="shared" si="204"/>
        <v>92.686567164179095</v>
      </c>
      <c r="AQ98" s="197">
        <f t="shared" si="205"/>
        <v>92.708333333333343</v>
      </c>
      <c r="AR98" s="197">
        <f t="shared" si="206"/>
        <v>93.75</v>
      </c>
      <c r="AS98" s="197">
        <f t="shared" si="207"/>
        <v>92.341842397336293</v>
      </c>
      <c r="AT98" s="197">
        <f t="shared" si="208"/>
        <v>92.592592592592595</v>
      </c>
      <c r="AU98" s="197">
        <f t="shared" si="209"/>
        <v>95.86645468998411</v>
      </c>
      <c r="AV98" s="197">
        <f t="shared" si="210"/>
        <v>100</v>
      </c>
      <c r="AW98" s="197">
        <f t="shared" si="211"/>
        <v>100</v>
      </c>
      <c r="AX98" s="191">
        <f t="shared" si="128"/>
        <v>94.05129054729241</v>
      </c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3"/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203"/>
      <c r="CC98" s="203"/>
      <c r="CD98" s="203"/>
      <c r="CE98" s="203"/>
      <c r="CF98" s="203"/>
      <c r="CG98" s="203"/>
      <c r="CH98" s="203"/>
      <c r="CI98" s="203"/>
      <c r="CJ98" s="203"/>
      <c r="CK98" s="203"/>
      <c r="CL98" s="203"/>
      <c r="CM98" s="203"/>
      <c r="CN98" s="203"/>
    </row>
    <row r="99" spans="1:92" ht="15.75">
      <c r="A99" s="207">
        <v>8</v>
      </c>
      <c r="B99" s="210" t="s">
        <v>115</v>
      </c>
      <c r="C99" s="211">
        <v>14</v>
      </c>
      <c r="D99" s="211">
        <v>15</v>
      </c>
      <c r="E99" s="211">
        <v>22</v>
      </c>
      <c r="F99" s="211">
        <v>10</v>
      </c>
      <c r="G99" s="211">
        <v>10</v>
      </c>
      <c r="H99" s="211">
        <v>7</v>
      </c>
      <c r="I99" s="211">
        <v>22</v>
      </c>
      <c r="J99" s="211">
        <v>13</v>
      </c>
      <c r="K99" s="211">
        <v>12</v>
      </c>
      <c r="L99" s="211">
        <v>0</v>
      </c>
      <c r="M99" s="211">
        <v>0</v>
      </c>
      <c r="N99" s="13">
        <f t="shared" si="107"/>
        <v>125</v>
      </c>
      <c r="O99" s="212">
        <v>98</v>
      </c>
      <c r="P99" s="212">
        <v>107</v>
      </c>
      <c r="Q99" s="212">
        <v>155</v>
      </c>
      <c r="R99" s="212">
        <v>101</v>
      </c>
      <c r="S99" s="212">
        <v>140</v>
      </c>
      <c r="T99" s="212">
        <v>112</v>
      </c>
      <c r="U99" s="212">
        <v>288</v>
      </c>
      <c r="V99" s="212">
        <v>208</v>
      </c>
      <c r="W99" s="212">
        <v>168</v>
      </c>
      <c r="X99" s="212">
        <v>0</v>
      </c>
      <c r="Y99" s="212">
        <v>0</v>
      </c>
      <c r="Z99" s="13">
        <f t="shared" si="109"/>
        <v>1377</v>
      </c>
      <c r="AA99" s="211">
        <v>10</v>
      </c>
      <c r="AB99" s="211">
        <v>11</v>
      </c>
      <c r="AC99" s="211">
        <v>11</v>
      </c>
      <c r="AD99" s="211">
        <v>12</v>
      </c>
      <c r="AE99" s="211">
        <v>15</v>
      </c>
      <c r="AF99" s="211">
        <v>16</v>
      </c>
      <c r="AG99" s="211">
        <v>18</v>
      </c>
      <c r="AH99" s="211">
        <v>18</v>
      </c>
      <c r="AI99" s="211">
        <v>16</v>
      </c>
      <c r="AJ99" s="211"/>
      <c r="AK99" s="211"/>
      <c r="AL99" s="14">
        <f t="shared" si="155"/>
        <v>14.111111111111111</v>
      </c>
      <c r="AM99" s="197">
        <f t="shared" si="201"/>
        <v>70</v>
      </c>
      <c r="AN99" s="197">
        <f t="shared" si="202"/>
        <v>64.848484848484844</v>
      </c>
      <c r="AO99" s="197">
        <f t="shared" si="203"/>
        <v>64.049586776859499</v>
      </c>
      <c r="AP99" s="197">
        <f t="shared" si="204"/>
        <v>84.166666666666671</v>
      </c>
      <c r="AQ99" s="197">
        <f t="shared" si="205"/>
        <v>93.333333333333329</v>
      </c>
      <c r="AR99" s="197">
        <f t="shared" si="206"/>
        <v>100</v>
      </c>
      <c r="AS99" s="197">
        <f t="shared" si="207"/>
        <v>72.727272727272734</v>
      </c>
      <c r="AT99" s="197">
        <f t="shared" si="208"/>
        <v>88.888888888888886</v>
      </c>
      <c r="AU99" s="197">
        <f t="shared" si="209"/>
        <v>87.5</v>
      </c>
      <c r="AV99" s="197"/>
      <c r="AW99" s="197"/>
      <c r="AX99" s="191">
        <f t="shared" si="128"/>
        <v>80.612692582389556</v>
      </c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F99" s="203"/>
      <c r="CG99" s="203"/>
      <c r="CH99" s="203"/>
      <c r="CI99" s="203"/>
      <c r="CJ99" s="203"/>
      <c r="CK99" s="203"/>
      <c r="CL99" s="203"/>
      <c r="CM99" s="203"/>
      <c r="CN99" s="203"/>
    </row>
    <row r="100" spans="1:92" ht="15.75">
      <c r="A100" s="207">
        <v>9</v>
      </c>
      <c r="B100" s="210" t="s">
        <v>116</v>
      </c>
      <c r="C100" s="211">
        <v>20</v>
      </c>
      <c r="D100" s="211">
        <v>28</v>
      </c>
      <c r="E100" s="211">
        <v>19</v>
      </c>
      <c r="F100" s="211">
        <v>14</v>
      </c>
      <c r="G100" s="211">
        <v>29</v>
      </c>
      <c r="H100" s="211">
        <v>15</v>
      </c>
      <c r="I100" s="211">
        <v>21</v>
      </c>
      <c r="J100" s="211">
        <v>11</v>
      </c>
      <c r="K100" s="211">
        <v>21</v>
      </c>
      <c r="L100" s="211">
        <v>3</v>
      </c>
      <c r="M100" s="211">
        <v>2</v>
      </c>
      <c r="N100" s="13">
        <f t="shared" si="107"/>
        <v>183</v>
      </c>
      <c r="O100" s="211">
        <v>180</v>
      </c>
      <c r="P100" s="211">
        <v>232</v>
      </c>
      <c r="Q100" s="211">
        <v>161</v>
      </c>
      <c r="R100" s="211">
        <v>130</v>
      </c>
      <c r="S100" s="211">
        <v>352</v>
      </c>
      <c r="T100" s="211">
        <v>200</v>
      </c>
      <c r="U100" s="211">
        <v>332</v>
      </c>
      <c r="V100" s="211">
        <v>176</v>
      </c>
      <c r="W100" s="211">
        <v>288</v>
      </c>
      <c r="X100" s="211">
        <v>36</v>
      </c>
      <c r="Y100" s="211">
        <v>22</v>
      </c>
      <c r="Z100" s="13">
        <f t="shared" si="109"/>
        <v>2109</v>
      </c>
      <c r="AA100" s="211">
        <v>9</v>
      </c>
      <c r="AB100" s="211">
        <v>9</v>
      </c>
      <c r="AC100" s="211">
        <v>9</v>
      </c>
      <c r="AD100" s="211">
        <v>10</v>
      </c>
      <c r="AE100" s="211">
        <v>13</v>
      </c>
      <c r="AF100" s="211">
        <v>14</v>
      </c>
      <c r="AG100" s="211">
        <v>17</v>
      </c>
      <c r="AH100" s="211">
        <v>17</v>
      </c>
      <c r="AI100" s="211">
        <v>14</v>
      </c>
      <c r="AJ100" s="211">
        <v>12</v>
      </c>
      <c r="AK100" s="211">
        <v>11</v>
      </c>
      <c r="AL100" s="14">
        <f t="shared" si="155"/>
        <v>12.272727272727273</v>
      </c>
      <c r="AM100" s="197">
        <f t="shared" si="201"/>
        <v>100</v>
      </c>
      <c r="AN100" s="197">
        <f t="shared" si="202"/>
        <v>92.063492063492063</v>
      </c>
      <c r="AO100" s="197">
        <f t="shared" si="203"/>
        <v>94.152046783625735</v>
      </c>
      <c r="AP100" s="197">
        <f t="shared" si="204"/>
        <v>92.857142857142861</v>
      </c>
      <c r="AQ100" s="197">
        <f t="shared" si="205"/>
        <v>93.368700265251988</v>
      </c>
      <c r="AR100" s="197">
        <f t="shared" si="206"/>
        <v>95.238095238095227</v>
      </c>
      <c r="AS100" s="197">
        <f t="shared" si="207"/>
        <v>92.997198879551817</v>
      </c>
      <c r="AT100" s="197">
        <f t="shared" si="208"/>
        <v>94.117647058823522</v>
      </c>
      <c r="AU100" s="197">
        <f t="shared" si="209"/>
        <v>97.959183673469383</v>
      </c>
      <c r="AV100" s="197">
        <f t="shared" si="210"/>
        <v>100</v>
      </c>
      <c r="AW100" s="197">
        <f t="shared" si="211"/>
        <v>100</v>
      </c>
      <c r="AX100" s="191">
        <f t="shared" si="128"/>
        <v>95.704864256313854</v>
      </c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203"/>
      <c r="BU100" s="203"/>
      <c r="BV100" s="203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3"/>
      <c r="CJ100" s="203"/>
      <c r="CK100" s="203"/>
      <c r="CL100" s="203"/>
      <c r="CM100" s="203"/>
      <c r="CN100" s="203"/>
    </row>
    <row r="101" spans="1:92" ht="15.75">
      <c r="A101" s="207">
        <v>10</v>
      </c>
      <c r="B101" s="210" t="s">
        <v>117</v>
      </c>
      <c r="C101" s="211">
        <v>20</v>
      </c>
      <c r="D101" s="211">
        <v>20</v>
      </c>
      <c r="E101" s="211">
        <v>22</v>
      </c>
      <c r="F101" s="211">
        <v>21</v>
      </c>
      <c r="G101" s="211">
        <v>18</v>
      </c>
      <c r="H101" s="211">
        <v>12</v>
      </c>
      <c r="I101" s="211">
        <v>8</v>
      </c>
      <c r="J101" s="211">
        <v>20</v>
      </c>
      <c r="K101" s="211">
        <v>17</v>
      </c>
      <c r="L101" s="211">
        <v>0</v>
      </c>
      <c r="M101" s="211">
        <v>0</v>
      </c>
      <c r="N101" s="13">
        <f t="shared" si="107"/>
        <v>158</v>
      </c>
      <c r="O101" s="211">
        <v>160</v>
      </c>
      <c r="P101" s="211">
        <v>200</v>
      </c>
      <c r="Q101" s="211">
        <v>209</v>
      </c>
      <c r="R101" s="211">
        <v>222</v>
      </c>
      <c r="S101" s="211">
        <v>228</v>
      </c>
      <c r="T101" s="211">
        <v>168</v>
      </c>
      <c r="U101" s="211">
        <v>136</v>
      </c>
      <c r="V101" s="211">
        <v>350</v>
      </c>
      <c r="W101" s="211">
        <v>263</v>
      </c>
      <c r="X101" s="211">
        <v>0</v>
      </c>
      <c r="Y101" s="211">
        <v>0</v>
      </c>
      <c r="Z101" s="13">
        <f t="shared" si="109"/>
        <v>1936</v>
      </c>
      <c r="AA101" s="212">
        <v>8</v>
      </c>
      <c r="AB101" s="212">
        <v>10</v>
      </c>
      <c r="AC101" s="212">
        <v>10</v>
      </c>
      <c r="AD101" s="212">
        <v>11</v>
      </c>
      <c r="AE101" s="212">
        <v>13</v>
      </c>
      <c r="AF101" s="212">
        <v>14</v>
      </c>
      <c r="AG101" s="212">
        <v>17</v>
      </c>
      <c r="AH101" s="212">
        <v>18</v>
      </c>
      <c r="AI101" s="212">
        <v>16</v>
      </c>
      <c r="AJ101" s="212"/>
      <c r="AK101" s="212"/>
      <c r="AL101" s="14">
        <f t="shared" si="155"/>
        <v>13</v>
      </c>
      <c r="AM101" s="197">
        <f t="shared" si="201"/>
        <v>100</v>
      </c>
      <c r="AN101" s="197">
        <f t="shared" si="202"/>
        <v>100</v>
      </c>
      <c r="AO101" s="197">
        <f t="shared" si="203"/>
        <v>95</v>
      </c>
      <c r="AP101" s="197">
        <f t="shared" si="204"/>
        <v>96.103896103896105</v>
      </c>
      <c r="AQ101" s="197">
        <f t="shared" si="205"/>
        <v>97.435897435897431</v>
      </c>
      <c r="AR101" s="197">
        <f t="shared" si="206"/>
        <v>100</v>
      </c>
      <c r="AS101" s="197">
        <f t="shared" si="207"/>
        <v>100</v>
      </c>
      <c r="AT101" s="197">
        <f t="shared" si="208"/>
        <v>97.222222222222214</v>
      </c>
      <c r="AU101" s="197">
        <f t="shared" si="209"/>
        <v>96.691176470588232</v>
      </c>
      <c r="AV101" s="197"/>
      <c r="AW101" s="197"/>
      <c r="AX101" s="191">
        <f t="shared" si="128"/>
        <v>98.050354692511547</v>
      </c>
      <c r="AY101" s="211"/>
      <c r="AZ101" s="211"/>
      <c r="BA101" s="211"/>
      <c r="BB101" s="211"/>
      <c r="BC101" s="211"/>
      <c r="BD101" s="204">
        <v>0</v>
      </c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04">
        <v>0</v>
      </c>
      <c r="BQ101" s="212"/>
      <c r="BR101" s="212"/>
      <c r="BS101" s="212"/>
      <c r="BT101" s="212"/>
      <c r="BU101" s="212"/>
      <c r="BV101" s="212"/>
      <c r="BW101" s="212"/>
      <c r="BX101" s="212"/>
      <c r="BY101" s="212"/>
      <c r="BZ101" s="212"/>
      <c r="CA101" s="212"/>
      <c r="CB101" s="206" t="e">
        <v>#DIV/0!</v>
      </c>
      <c r="CC101" s="208">
        <v>0</v>
      </c>
      <c r="CD101" s="208">
        <v>0</v>
      </c>
      <c r="CE101" s="208">
        <v>0</v>
      </c>
      <c r="CF101" s="208">
        <v>0</v>
      </c>
      <c r="CG101" s="208">
        <v>0</v>
      </c>
      <c r="CH101" s="208">
        <v>0</v>
      </c>
      <c r="CI101" s="208">
        <v>0</v>
      </c>
      <c r="CJ101" s="208">
        <v>0</v>
      </c>
      <c r="CK101" s="208">
        <v>0</v>
      </c>
      <c r="CL101" s="208"/>
      <c r="CM101" s="208"/>
      <c r="CN101" s="205">
        <v>0</v>
      </c>
    </row>
    <row r="102" spans="1:92" ht="15.75" customHeight="1">
      <c r="A102" s="207">
        <v>11</v>
      </c>
      <c r="B102" s="213" t="s">
        <v>118</v>
      </c>
      <c r="C102" s="209">
        <v>36</v>
      </c>
      <c r="D102" s="209">
        <v>20</v>
      </c>
      <c r="E102" s="209">
        <v>30</v>
      </c>
      <c r="F102" s="209">
        <v>32</v>
      </c>
      <c r="G102" s="209">
        <v>29</v>
      </c>
      <c r="H102" s="209">
        <v>23</v>
      </c>
      <c r="I102" s="209">
        <v>23</v>
      </c>
      <c r="J102" s="209">
        <v>28</v>
      </c>
      <c r="K102" s="209">
        <v>32</v>
      </c>
      <c r="L102" s="209">
        <v>0</v>
      </c>
      <c r="M102" s="209">
        <v>2</v>
      </c>
      <c r="N102" s="13">
        <f t="shared" si="107"/>
        <v>255</v>
      </c>
      <c r="O102" s="209">
        <v>288</v>
      </c>
      <c r="P102" s="209">
        <v>180</v>
      </c>
      <c r="Q102" s="209">
        <v>270</v>
      </c>
      <c r="R102" s="209">
        <v>320</v>
      </c>
      <c r="S102" s="209">
        <v>348</v>
      </c>
      <c r="T102" s="209">
        <v>322</v>
      </c>
      <c r="U102" s="209">
        <v>391</v>
      </c>
      <c r="V102" s="209">
        <v>532</v>
      </c>
      <c r="W102" s="209">
        <v>480</v>
      </c>
      <c r="X102" s="209">
        <v>0</v>
      </c>
      <c r="Y102" s="209">
        <v>34</v>
      </c>
      <c r="Z102" s="13">
        <f t="shared" si="109"/>
        <v>3165</v>
      </c>
      <c r="AA102" s="215">
        <v>8</v>
      </c>
      <c r="AB102" s="215">
        <v>9</v>
      </c>
      <c r="AC102" s="215">
        <v>9</v>
      </c>
      <c r="AD102" s="215">
        <v>10</v>
      </c>
      <c r="AE102" s="215">
        <v>12</v>
      </c>
      <c r="AF102" s="215">
        <v>14</v>
      </c>
      <c r="AG102" s="215">
        <v>17</v>
      </c>
      <c r="AH102" s="215">
        <v>19</v>
      </c>
      <c r="AI102" s="215">
        <v>15</v>
      </c>
      <c r="AJ102" s="215"/>
      <c r="AK102" s="215">
        <v>17</v>
      </c>
      <c r="AL102" s="14">
        <f t="shared" si="155"/>
        <v>13</v>
      </c>
      <c r="AM102" s="197">
        <f t="shared" si="201"/>
        <v>100</v>
      </c>
      <c r="AN102" s="197">
        <f t="shared" si="202"/>
        <v>100</v>
      </c>
      <c r="AO102" s="197">
        <f t="shared" si="203"/>
        <v>100</v>
      </c>
      <c r="AP102" s="197">
        <f t="shared" si="204"/>
        <v>100</v>
      </c>
      <c r="AQ102" s="197">
        <f t="shared" si="205"/>
        <v>100</v>
      </c>
      <c r="AR102" s="197">
        <f t="shared" si="206"/>
        <v>100</v>
      </c>
      <c r="AS102" s="197">
        <f t="shared" si="207"/>
        <v>100</v>
      </c>
      <c r="AT102" s="197">
        <f t="shared" si="208"/>
        <v>100</v>
      </c>
      <c r="AU102" s="197">
        <f t="shared" si="209"/>
        <v>100</v>
      </c>
      <c r="AV102" s="197"/>
      <c r="AW102" s="197">
        <f t="shared" si="211"/>
        <v>100</v>
      </c>
      <c r="AX102" s="191">
        <f t="shared" si="128"/>
        <v>100</v>
      </c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203"/>
      <c r="BT102" s="203"/>
      <c r="BU102" s="203"/>
      <c r="BV102" s="203"/>
      <c r="BW102" s="203"/>
      <c r="BX102" s="203"/>
      <c r="BY102" s="203"/>
      <c r="BZ102" s="203"/>
      <c r="CA102" s="203"/>
      <c r="CB102" s="203"/>
      <c r="CC102" s="203"/>
      <c r="CD102" s="203"/>
      <c r="CE102" s="203"/>
      <c r="CF102" s="203"/>
      <c r="CG102" s="203"/>
      <c r="CH102" s="203"/>
      <c r="CI102" s="203"/>
      <c r="CJ102" s="203"/>
      <c r="CK102" s="203"/>
      <c r="CL102" s="203"/>
      <c r="CM102" s="203"/>
      <c r="CN102" s="203"/>
    </row>
    <row r="103" spans="1:92" ht="15.75">
      <c r="A103" s="207">
        <v>12</v>
      </c>
      <c r="B103" s="210" t="s">
        <v>119</v>
      </c>
      <c r="C103" s="211">
        <v>17</v>
      </c>
      <c r="D103" s="211">
        <v>16</v>
      </c>
      <c r="E103" s="211">
        <v>17</v>
      </c>
      <c r="F103" s="211">
        <v>12</v>
      </c>
      <c r="G103" s="211">
        <v>7</v>
      </c>
      <c r="H103" s="211">
        <v>13</v>
      </c>
      <c r="I103" s="211">
        <v>13</v>
      </c>
      <c r="J103" s="211">
        <v>14</v>
      </c>
      <c r="K103" s="211">
        <v>4</v>
      </c>
      <c r="L103" s="211">
        <v>0</v>
      </c>
      <c r="M103" s="211">
        <v>0</v>
      </c>
      <c r="N103" s="13">
        <f t="shared" si="107"/>
        <v>113</v>
      </c>
      <c r="O103" s="212">
        <v>75</v>
      </c>
      <c r="P103" s="212">
        <v>104</v>
      </c>
      <c r="Q103" s="212">
        <v>135</v>
      </c>
      <c r="R103" s="212">
        <v>102</v>
      </c>
      <c r="S103" s="212">
        <v>78</v>
      </c>
      <c r="T103" s="212">
        <v>144</v>
      </c>
      <c r="U103" s="212">
        <v>205</v>
      </c>
      <c r="V103" s="212">
        <v>212</v>
      </c>
      <c r="W103" s="212">
        <v>60</v>
      </c>
      <c r="X103" s="212">
        <v>0</v>
      </c>
      <c r="Y103" s="212">
        <v>0</v>
      </c>
      <c r="Z103" s="13">
        <f t="shared" si="109"/>
        <v>1115</v>
      </c>
      <c r="AA103" s="212">
        <v>9</v>
      </c>
      <c r="AB103" s="212">
        <v>9</v>
      </c>
      <c r="AC103" s="212">
        <v>9</v>
      </c>
      <c r="AD103" s="212">
        <v>10</v>
      </c>
      <c r="AE103" s="212">
        <v>12</v>
      </c>
      <c r="AF103" s="212">
        <v>12</v>
      </c>
      <c r="AG103" s="212">
        <v>16</v>
      </c>
      <c r="AH103" s="212">
        <v>17</v>
      </c>
      <c r="AI103" s="212">
        <v>15</v>
      </c>
      <c r="AJ103" s="212"/>
      <c r="AK103" s="212"/>
      <c r="AL103" s="14">
        <f t="shared" si="155"/>
        <v>12.111111111111111</v>
      </c>
      <c r="AM103" s="197">
        <f t="shared" si="201"/>
        <v>49.019607843137251</v>
      </c>
      <c r="AN103" s="197">
        <f t="shared" si="202"/>
        <v>72.222222222222214</v>
      </c>
      <c r="AO103" s="197">
        <f t="shared" si="203"/>
        <v>88.235294117647058</v>
      </c>
      <c r="AP103" s="197">
        <f t="shared" si="204"/>
        <v>85</v>
      </c>
      <c r="AQ103" s="197">
        <f t="shared" si="205"/>
        <v>92.857142857142861</v>
      </c>
      <c r="AR103" s="197">
        <f t="shared" si="206"/>
        <v>92.307692307692307</v>
      </c>
      <c r="AS103" s="197">
        <f t="shared" si="207"/>
        <v>98.557692307692307</v>
      </c>
      <c r="AT103" s="197">
        <f t="shared" si="208"/>
        <v>89.075630252100851</v>
      </c>
      <c r="AU103" s="197">
        <f t="shared" si="209"/>
        <v>100</v>
      </c>
      <c r="AV103" s="197"/>
      <c r="AW103" s="197"/>
      <c r="AX103" s="191">
        <f t="shared" si="128"/>
        <v>85.25280910084831</v>
      </c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203"/>
      <c r="BU103" s="203"/>
      <c r="BV103" s="203"/>
      <c r="BW103" s="203"/>
      <c r="BX103" s="203"/>
      <c r="BY103" s="203"/>
      <c r="BZ103" s="203"/>
      <c r="CA103" s="203"/>
      <c r="CB103" s="203"/>
      <c r="CC103" s="203"/>
      <c r="CD103" s="203"/>
      <c r="CE103" s="203"/>
      <c r="CF103" s="203"/>
      <c r="CG103" s="203"/>
      <c r="CH103" s="203"/>
      <c r="CI103" s="203"/>
      <c r="CJ103" s="203"/>
      <c r="CK103" s="203"/>
      <c r="CL103" s="203"/>
      <c r="CM103" s="203"/>
      <c r="CN103" s="203"/>
    </row>
    <row r="104" spans="1:92" ht="18.75">
      <c r="A104" s="207">
        <v>13</v>
      </c>
      <c r="B104" s="210" t="s">
        <v>120</v>
      </c>
      <c r="C104" s="216">
        <v>29</v>
      </c>
      <c r="D104" s="216">
        <v>46</v>
      </c>
      <c r="E104" s="216">
        <v>46</v>
      </c>
      <c r="F104" s="216">
        <v>34</v>
      </c>
      <c r="G104" s="216">
        <v>22</v>
      </c>
      <c r="H104" s="216">
        <v>19</v>
      </c>
      <c r="I104" s="216">
        <v>30</v>
      </c>
      <c r="J104" s="216">
        <v>23</v>
      </c>
      <c r="K104" s="216">
        <v>17</v>
      </c>
      <c r="L104" s="216">
        <v>11</v>
      </c>
      <c r="M104" s="216">
        <v>7</v>
      </c>
      <c r="N104" s="13">
        <f t="shared" si="107"/>
        <v>284</v>
      </c>
      <c r="O104" s="216">
        <v>232</v>
      </c>
      <c r="P104" s="216">
        <v>414</v>
      </c>
      <c r="Q104" s="216">
        <v>409</v>
      </c>
      <c r="R104" s="216">
        <v>340</v>
      </c>
      <c r="S104" s="216">
        <v>308</v>
      </c>
      <c r="T104" s="216">
        <v>285</v>
      </c>
      <c r="U104" s="216">
        <v>540</v>
      </c>
      <c r="V104" s="216">
        <v>414</v>
      </c>
      <c r="W104" s="216">
        <v>255</v>
      </c>
      <c r="X104" s="216">
        <v>187</v>
      </c>
      <c r="Y104" s="217">
        <v>119</v>
      </c>
      <c r="Z104" s="13">
        <f t="shared" si="109"/>
        <v>3503</v>
      </c>
      <c r="AA104" s="216">
        <v>10</v>
      </c>
      <c r="AB104" s="216">
        <v>11</v>
      </c>
      <c r="AC104" s="216">
        <v>11</v>
      </c>
      <c r="AD104" s="216">
        <v>12</v>
      </c>
      <c r="AE104" s="216">
        <v>16</v>
      </c>
      <c r="AF104" s="216">
        <v>17</v>
      </c>
      <c r="AG104" s="216">
        <v>20</v>
      </c>
      <c r="AH104" s="216">
        <v>20</v>
      </c>
      <c r="AI104" s="216">
        <v>17</v>
      </c>
      <c r="AJ104" s="216">
        <v>18</v>
      </c>
      <c r="AK104" s="216">
        <v>18</v>
      </c>
      <c r="AL104" s="14">
        <f t="shared" si="155"/>
        <v>15.454545454545455</v>
      </c>
      <c r="AM104" s="197">
        <f t="shared" si="201"/>
        <v>80</v>
      </c>
      <c r="AN104" s="197">
        <f t="shared" si="202"/>
        <v>81.818181818181827</v>
      </c>
      <c r="AO104" s="197">
        <f t="shared" si="203"/>
        <v>80.830039525691703</v>
      </c>
      <c r="AP104" s="197">
        <f t="shared" si="204"/>
        <v>83.333333333333343</v>
      </c>
      <c r="AQ104" s="197">
        <f t="shared" si="205"/>
        <v>87.5</v>
      </c>
      <c r="AR104" s="197">
        <f t="shared" si="206"/>
        <v>88.235294117647058</v>
      </c>
      <c r="AS104" s="197">
        <f t="shared" si="207"/>
        <v>90</v>
      </c>
      <c r="AT104" s="197">
        <f t="shared" si="208"/>
        <v>90</v>
      </c>
      <c r="AU104" s="197">
        <f t="shared" si="209"/>
        <v>88.235294117647058</v>
      </c>
      <c r="AV104" s="197">
        <f t="shared" si="210"/>
        <v>94.444444444444443</v>
      </c>
      <c r="AW104" s="197">
        <f t="shared" si="211"/>
        <v>94.444444444444443</v>
      </c>
      <c r="AX104" s="191">
        <f t="shared" si="128"/>
        <v>87.167366527399082</v>
      </c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</row>
    <row r="105" spans="1:92">
      <c r="A105" s="207">
        <v>14</v>
      </c>
      <c r="B105" s="210" t="s">
        <v>121</v>
      </c>
      <c r="C105" s="209">
        <v>18</v>
      </c>
      <c r="D105" s="209">
        <v>29</v>
      </c>
      <c r="E105" s="209">
        <v>22</v>
      </c>
      <c r="F105" s="209">
        <v>24</v>
      </c>
      <c r="G105" s="209">
        <v>25</v>
      </c>
      <c r="H105" s="209">
        <v>32</v>
      </c>
      <c r="I105" s="209">
        <v>19</v>
      </c>
      <c r="J105" s="209">
        <v>27</v>
      </c>
      <c r="K105" s="209">
        <v>19</v>
      </c>
      <c r="L105" s="209">
        <v>6</v>
      </c>
      <c r="M105" s="209">
        <v>6</v>
      </c>
      <c r="N105" s="13">
        <f t="shared" si="107"/>
        <v>227</v>
      </c>
      <c r="O105" s="209">
        <v>216</v>
      </c>
      <c r="P105" s="209">
        <v>348</v>
      </c>
      <c r="Q105" s="209">
        <v>264</v>
      </c>
      <c r="R105" s="209">
        <v>288</v>
      </c>
      <c r="S105" s="209">
        <v>325</v>
      </c>
      <c r="T105" s="209">
        <v>448</v>
      </c>
      <c r="U105" s="209">
        <v>266</v>
      </c>
      <c r="V105" s="209">
        <v>405</v>
      </c>
      <c r="W105" s="209">
        <v>304</v>
      </c>
      <c r="X105" s="209">
        <v>96</v>
      </c>
      <c r="Y105" s="209">
        <v>102</v>
      </c>
      <c r="Z105" s="13">
        <f t="shared" si="109"/>
        <v>3062</v>
      </c>
      <c r="AA105" s="209">
        <v>12</v>
      </c>
      <c r="AB105" s="209">
        <v>12</v>
      </c>
      <c r="AC105" s="209">
        <v>12</v>
      </c>
      <c r="AD105" s="209">
        <v>12</v>
      </c>
      <c r="AE105" s="209">
        <v>13</v>
      </c>
      <c r="AF105" s="209">
        <v>14</v>
      </c>
      <c r="AG105" s="209">
        <v>14</v>
      </c>
      <c r="AH105" s="209">
        <v>15</v>
      </c>
      <c r="AI105" s="209">
        <v>16</v>
      </c>
      <c r="AJ105" s="209">
        <v>16</v>
      </c>
      <c r="AK105" s="209">
        <v>17</v>
      </c>
      <c r="AL105" s="14">
        <f t="shared" si="155"/>
        <v>13.909090909090908</v>
      </c>
      <c r="AM105" s="197">
        <f t="shared" si="201"/>
        <v>100</v>
      </c>
      <c r="AN105" s="197">
        <f t="shared" si="202"/>
        <v>100</v>
      </c>
      <c r="AO105" s="197">
        <f t="shared" si="203"/>
        <v>100</v>
      </c>
      <c r="AP105" s="197">
        <f t="shared" si="204"/>
        <v>100</v>
      </c>
      <c r="AQ105" s="197">
        <f t="shared" si="205"/>
        <v>100</v>
      </c>
      <c r="AR105" s="197">
        <f t="shared" si="206"/>
        <v>100</v>
      </c>
      <c r="AS105" s="197">
        <f t="shared" si="207"/>
        <v>100</v>
      </c>
      <c r="AT105" s="197">
        <f t="shared" si="208"/>
        <v>100</v>
      </c>
      <c r="AU105" s="197">
        <f t="shared" si="209"/>
        <v>100</v>
      </c>
      <c r="AV105" s="197">
        <f t="shared" si="210"/>
        <v>100</v>
      </c>
      <c r="AW105" s="197">
        <f t="shared" si="211"/>
        <v>100</v>
      </c>
      <c r="AX105" s="191">
        <f t="shared" si="128"/>
        <v>100</v>
      </c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/>
      <c r="CN105" s="203"/>
    </row>
    <row r="106" spans="1:92" ht="15.75">
      <c r="A106" s="207">
        <v>15</v>
      </c>
      <c r="B106" s="210" t="s">
        <v>122</v>
      </c>
      <c r="C106" s="212">
        <v>20</v>
      </c>
      <c r="D106" s="212">
        <v>31</v>
      </c>
      <c r="E106" s="212">
        <v>24</v>
      </c>
      <c r="F106" s="212">
        <v>17</v>
      </c>
      <c r="G106" s="212">
        <v>24</v>
      </c>
      <c r="H106" s="212">
        <v>17</v>
      </c>
      <c r="I106" s="212">
        <v>17</v>
      </c>
      <c r="J106" s="212">
        <v>22</v>
      </c>
      <c r="K106" s="212">
        <v>17</v>
      </c>
      <c r="L106" s="212">
        <v>7</v>
      </c>
      <c r="M106" s="212">
        <v>6</v>
      </c>
      <c r="N106" s="13">
        <f t="shared" si="107"/>
        <v>202</v>
      </c>
      <c r="O106" s="212">
        <v>180</v>
      </c>
      <c r="P106" s="212">
        <v>279</v>
      </c>
      <c r="Q106" s="212">
        <v>216</v>
      </c>
      <c r="R106" s="212">
        <v>170</v>
      </c>
      <c r="S106" s="212">
        <v>264</v>
      </c>
      <c r="T106" s="212">
        <v>221</v>
      </c>
      <c r="U106" s="212">
        <v>255</v>
      </c>
      <c r="V106" s="212">
        <v>330</v>
      </c>
      <c r="W106" s="212">
        <v>255</v>
      </c>
      <c r="X106" s="212">
        <v>105</v>
      </c>
      <c r="Y106" s="212">
        <v>84</v>
      </c>
      <c r="Z106" s="13">
        <f t="shared" si="109"/>
        <v>2359</v>
      </c>
      <c r="AA106" s="212">
        <v>11</v>
      </c>
      <c r="AB106" s="212">
        <v>11</v>
      </c>
      <c r="AC106" s="212">
        <v>11</v>
      </c>
      <c r="AD106" s="212">
        <v>12</v>
      </c>
      <c r="AE106" s="212">
        <v>15</v>
      </c>
      <c r="AF106" s="212">
        <v>16</v>
      </c>
      <c r="AG106" s="212">
        <v>19</v>
      </c>
      <c r="AH106" s="212">
        <v>21</v>
      </c>
      <c r="AI106" s="212">
        <v>19</v>
      </c>
      <c r="AJ106" s="212">
        <v>17</v>
      </c>
      <c r="AK106" s="212">
        <v>17</v>
      </c>
      <c r="AL106" s="14">
        <f t="shared" si="155"/>
        <v>15.363636363636363</v>
      </c>
      <c r="AM106" s="197">
        <f t="shared" si="201"/>
        <v>81.818181818181827</v>
      </c>
      <c r="AN106" s="197">
        <f t="shared" si="202"/>
        <v>81.818181818181827</v>
      </c>
      <c r="AO106" s="197">
        <f t="shared" si="203"/>
        <v>81.818181818181827</v>
      </c>
      <c r="AP106" s="197">
        <f t="shared" si="204"/>
        <v>83.333333333333343</v>
      </c>
      <c r="AQ106" s="197">
        <f t="shared" si="205"/>
        <v>73.333333333333329</v>
      </c>
      <c r="AR106" s="197">
        <f t="shared" si="206"/>
        <v>81.25</v>
      </c>
      <c r="AS106" s="197">
        <f t="shared" si="207"/>
        <v>78.94736842105263</v>
      </c>
      <c r="AT106" s="197">
        <f t="shared" si="208"/>
        <v>71.428571428571431</v>
      </c>
      <c r="AU106" s="197">
        <f t="shared" si="209"/>
        <v>78.94736842105263</v>
      </c>
      <c r="AV106" s="197">
        <f t="shared" si="210"/>
        <v>88.235294117647058</v>
      </c>
      <c r="AW106" s="197">
        <f t="shared" si="211"/>
        <v>82.35294117647058</v>
      </c>
      <c r="AX106" s="191">
        <f t="shared" si="128"/>
        <v>80.298432335091505</v>
      </c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</row>
    <row r="107" spans="1:92">
      <c r="A107" s="7"/>
      <c r="B107" s="8" t="s">
        <v>123</v>
      </c>
      <c r="C107" s="5">
        <f>SUM(C108:C115)</f>
        <v>268</v>
      </c>
      <c r="D107" s="5">
        <f t="shared" ref="D107:M107" si="212">SUM(D108:D115)</f>
        <v>263</v>
      </c>
      <c r="E107" s="5">
        <f t="shared" si="212"/>
        <v>265</v>
      </c>
      <c r="F107" s="5">
        <f t="shared" si="212"/>
        <v>257</v>
      </c>
      <c r="G107" s="5">
        <f t="shared" si="212"/>
        <v>271</v>
      </c>
      <c r="H107" s="5">
        <f t="shared" si="212"/>
        <v>297</v>
      </c>
      <c r="I107" s="5">
        <f t="shared" si="212"/>
        <v>290</v>
      </c>
      <c r="J107" s="5">
        <f t="shared" si="212"/>
        <v>268</v>
      </c>
      <c r="K107" s="5">
        <f t="shared" si="212"/>
        <v>269</v>
      </c>
      <c r="L107" s="5">
        <f t="shared" si="212"/>
        <v>55</v>
      </c>
      <c r="M107" s="5">
        <f t="shared" si="212"/>
        <v>64</v>
      </c>
      <c r="N107" s="13">
        <f t="shared" si="107"/>
        <v>2567</v>
      </c>
      <c r="O107" s="5">
        <f>SUM(O108:O115)</f>
        <v>2584</v>
      </c>
      <c r="P107" s="5">
        <f t="shared" ref="P107:Y107" si="213">SUM(P108:P115)</f>
        <v>2541</v>
      </c>
      <c r="Q107" s="5">
        <f t="shared" si="213"/>
        <v>2521</v>
      </c>
      <c r="R107" s="5">
        <f t="shared" si="213"/>
        <v>2736</v>
      </c>
      <c r="S107" s="5">
        <f t="shared" si="213"/>
        <v>3602</v>
      </c>
      <c r="T107" s="5">
        <f t="shared" si="213"/>
        <v>4372</v>
      </c>
      <c r="U107" s="5">
        <f t="shared" si="213"/>
        <v>5037</v>
      </c>
      <c r="V107" s="5">
        <f t="shared" si="213"/>
        <v>4715</v>
      </c>
      <c r="W107" s="5">
        <f t="shared" si="213"/>
        <v>4119</v>
      </c>
      <c r="X107" s="5">
        <f t="shared" si="213"/>
        <v>929</v>
      </c>
      <c r="Y107" s="5">
        <f t="shared" si="213"/>
        <v>1023</v>
      </c>
      <c r="Z107" s="13">
        <f t="shared" si="109"/>
        <v>34179</v>
      </c>
      <c r="AA107" s="5">
        <f>AVERAGE(AA108:AA115)</f>
        <v>9.25</v>
      </c>
      <c r="AB107" s="5">
        <f t="shared" ref="AB107:AK107" si="214">AVERAGE(AB108:AB115)</f>
        <v>9.25</v>
      </c>
      <c r="AC107" s="5">
        <f t="shared" si="214"/>
        <v>9.25</v>
      </c>
      <c r="AD107" s="5">
        <f t="shared" si="214"/>
        <v>10.25</v>
      </c>
      <c r="AE107" s="5">
        <f t="shared" si="214"/>
        <v>13.25</v>
      </c>
      <c r="AF107" s="5">
        <f t="shared" si="214"/>
        <v>14.25</v>
      </c>
      <c r="AG107" s="5">
        <f t="shared" si="214"/>
        <v>16.5</v>
      </c>
      <c r="AH107" s="5">
        <f t="shared" si="214"/>
        <v>17</v>
      </c>
      <c r="AI107" s="5">
        <f t="shared" si="214"/>
        <v>14.875</v>
      </c>
      <c r="AJ107" s="5">
        <f t="shared" si="214"/>
        <v>16.333333333333332</v>
      </c>
      <c r="AK107" s="5">
        <f t="shared" si="214"/>
        <v>15.714285714285714</v>
      </c>
      <c r="AL107" s="14">
        <f t="shared" si="155"/>
        <v>13.265692640692642</v>
      </c>
      <c r="AM107" s="9">
        <f>AVERAGE(AM108:AM115)</f>
        <v>100</v>
      </c>
      <c r="AN107" s="9">
        <f t="shared" ref="AN107:AW107" si="215">AVERAGE(AN108:AN115)</f>
        <v>100</v>
      </c>
      <c r="AO107" s="9">
        <f t="shared" si="215"/>
        <v>100</v>
      </c>
      <c r="AP107" s="9">
        <f t="shared" si="215"/>
        <v>100</v>
      </c>
      <c r="AQ107" s="9">
        <f t="shared" si="215"/>
        <v>100</v>
      </c>
      <c r="AR107" s="9">
        <f t="shared" si="215"/>
        <v>100</v>
      </c>
      <c r="AS107" s="9">
        <f t="shared" si="215"/>
        <v>100</v>
      </c>
      <c r="AT107" s="9">
        <f t="shared" si="215"/>
        <v>100</v>
      </c>
      <c r="AU107" s="9">
        <f t="shared" si="215"/>
        <v>100</v>
      </c>
      <c r="AV107" s="9">
        <f t="shared" si="215"/>
        <v>100</v>
      </c>
      <c r="AW107" s="9">
        <f t="shared" si="215"/>
        <v>100</v>
      </c>
      <c r="AX107" s="191">
        <f t="shared" si="128"/>
        <v>100</v>
      </c>
    </row>
    <row r="108" spans="1:92">
      <c r="A108" s="234">
        <v>1</v>
      </c>
      <c r="B108" s="235" t="s">
        <v>124</v>
      </c>
      <c r="C108" s="240">
        <v>86</v>
      </c>
      <c r="D108" s="240">
        <v>87</v>
      </c>
      <c r="E108" s="240">
        <v>68</v>
      </c>
      <c r="F108" s="240">
        <v>83</v>
      </c>
      <c r="G108" s="240">
        <v>90</v>
      </c>
      <c r="H108" s="240">
        <v>98</v>
      </c>
      <c r="I108" s="240">
        <v>88</v>
      </c>
      <c r="J108" s="240">
        <v>75</v>
      </c>
      <c r="K108" s="240">
        <v>89</v>
      </c>
      <c r="L108" s="240">
        <v>20</v>
      </c>
      <c r="M108" s="240">
        <v>14</v>
      </c>
      <c r="N108" s="13">
        <f t="shared" si="107"/>
        <v>798</v>
      </c>
      <c r="O108" s="240">
        <v>946</v>
      </c>
      <c r="P108" s="240">
        <v>957</v>
      </c>
      <c r="Q108" s="240">
        <v>748</v>
      </c>
      <c r="R108" s="240">
        <v>996</v>
      </c>
      <c r="S108" s="240">
        <v>1080</v>
      </c>
      <c r="T108" s="240">
        <v>1470</v>
      </c>
      <c r="U108" s="240">
        <v>1672</v>
      </c>
      <c r="V108" s="240">
        <v>1425</v>
      </c>
      <c r="W108" s="240">
        <v>1513</v>
      </c>
      <c r="X108" s="240">
        <v>360</v>
      </c>
      <c r="Y108" s="240">
        <v>238</v>
      </c>
      <c r="Z108" s="13">
        <f t="shared" si="109"/>
        <v>11405</v>
      </c>
      <c r="AA108" s="240">
        <v>11</v>
      </c>
      <c r="AB108" s="240">
        <v>11</v>
      </c>
      <c r="AC108" s="240">
        <v>11</v>
      </c>
      <c r="AD108" s="240">
        <v>12</v>
      </c>
      <c r="AE108" s="240">
        <v>12</v>
      </c>
      <c r="AF108" s="240">
        <v>15</v>
      </c>
      <c r="AG108" s="240">
        <v>19</v>
      </c>
      <c r="AH108" s="240">
        <v>19</v>
      </c>
      <c r="AI108" s="240">
        <v>17</v>
      </c>
      <c r="AJ108" s="240">
        <v>18</v>
      </c>
      <c r="AK108" s="240">
        <v>17</v>
      </c>
      <c r="AL108" s="14">
        <f t="shared" si="155"/>
        <v>14.727272727272727</v>
      </c>
      <c r="AM108" s="237">
        <f t="shared" si="201"/>
        <v>100</v>
      </c>
      <c r="AN108" s="237">
        <f t="shared" ref="AN108:AN115" si="216">IF(D108=0,0,P108/(D108*AB108)*100)</f>
        <v>100</v>
      </c>
      <c r="AO108" s="237">
        <f t="shared" ref="AO108:AO115" si="217">IF(E108=0,0,Q108/(E108*AC108)*100)</f>
        <v>100</v>
      </c>
      <c r="AP108" s="237">
        <f t="shared" ref="AP108:AP115" si="218">IF(F108=0,0,R108/(F108*AD108)*100)</f>
        <v>100</v>
      </c>
      <c r="AQ108" s="237">
        <f t="shared" ref="AQ108:AQ115" si="219">IF(G108=0,0,S108/(G108*AE108)*100)</f>
        <v>100</v>
      </c>
      <c r="AR108" s="237">
        <f t="shared" ref="AR108:AR115" si="220">IF(H108=0,0,T108/(H108*AF108)*100)</f>
        <v>100</v>
      </c>
      <c r="AS108" s="237">
        <f t="shared" ref="AS108:AS115" si="221">IF(I108=0,0,U108/(I108*AG108)*100)</f>
        <v>100</v>
      </c>
      <c r="AT108" s="237">
        <f t="shared" ref="AT108:AT115" si="222">IF(J108=0,0,V108/(J108*AH108)*100)</f>
        <v>100</v>
      </c>
      <c r="AU108" s="237">
        <f t="shared" ref="AU108:AV115" si="223">IF(K108=0,0,W108/(K108*AI108)*100)</f>
        <v>100</v>
      </c>
      <c r="AV108" s="237">
        <f t="shared" si="223"/>
        <v>100</v>
      </c>
      <c r="AW108" s="237">
        <f t="shared" ref="AW108:AW114" si="224">IF(M108=0,0,Y108/(M108*AK108)*100)</f>
        <v>100</v>
      </c>
      <c r="AX108" s="233">
        <v>100</v>
      </c>
    </row>
    <row r="109" spans="1:92">
      <c r="A109" s="234">
        <v>2</v>
      </c>
      <c r="B109" s="238" t="s">
        <v>125</v>
      </c>
      <c r="C109" s="239">
        <v>39</v>
      </c>
      <c r="D109" s="239">
        <v>28</v>
      </c>
      <c r="E109" s="239">
        <v>45</v>
      </c>
      <c r="F109" s="239">
        <v>33</v>
      </c>
      <c r="G109" s="239">
        <v>42</v>
      </c>
      <c r="H109" s="239">
        <v>37</v>
      </c>
      <c r="I109" s="239">
        <v>40</v>
      </c>
      <c r="J109" s="239">
        <v>41</v>
      </c>
      <c r="K109" s="239">
        <v>42</v>
      </c>
      <c r="L109" s="239">
        <v>0</v>
      </c>
      <c r="M109" s="239">
        <v>6</v>
      </c>
      <c r="N109" s="13">
        <f t="shared" si="107"/>
        <v>353</v>
      </c>
      <c r="O109" s="242">
        <v>351</v>
      </c>
      <c r="P109" s="242">
        <v>252</v>
      </c>
      <c r="Q109" s="242">
        <v>405</v>
      </c>
      <c r="R109" s="242">
        <v>330</v>
      </c>
      <c r="S109" s="242">
        <v>546</v>
      </c>
      <c r="T109" s="242">
        <v>481</v>
      </c>
      <c r="U109" s="242">
        <v>680</v>
      </c>
      <c r="V109" s="242">
        <v>697</v>
      </c>
      <c r="W109" s="242">
        <v>588</v>
      </c>
      <c r="X109" s="242">
        <v>0</v>
      </c>
      <c r="Y109" s="242">
        <v>90</v>
      </c>
      <c r="Z109" s="13">
        <f t="shared" si="109"/>
        <v>4420</v>
      </c>
      <c r="AA109" s="242">
        <v>9</v>
      </c>
      <c r="AB109" s="242">
        <v>9</v>
      </c>
      <c r="AC109" s="242">
        <v>9</v>
      </c>
      <c r="AD109" s="242">
        <v>10</v>
      </c>
      <c r="AE109" s="242">
        <v>13</v>
      </c>
      <c r="AF109" s="242">
        <v>13</v>
      </c>
      <c r="AG109" s="242">
        <v>17</v>
      </c>
      <c r="AH109" s="242">
        <v>17</v>
      </c>
      <c r="AI109" s="242">
        <v>14</v>
      </c>
      <c r="AJ109" s="242"/>
      <c r="AK109" s="242">
        <v>15</v>
      </c>
      <c r="AL109" s="14">
        <f t="shared" si="155"/>
        <v>12.6</v>
      </c>
      <c r="AM109" s="237">
        <f t="shared" si="201"/>
        <v>100</v>
      </c>
      <c r="AN109" s="237">
        <f t="shared" si="216"/>
        <v>100</v>
      </c>
      <c r="AO109" s="237">
        <f t="shared" si="217"/>
        <v>100</v>
      </c>
      <c r="AP109" s="237">
        <f t="shared" si="218"/>
        <v>100</v>
      </c>
      <c r="AQ109" s="237">
        <f t="shared" si="219"/>
        <v>100</v>
      </c>
      <c r="AR109" s="237">
        <f t="shared" si="220"/>
        <v>100</v>
      </c>
      <c r="AS109" s="237">
        <f t="shared" si="221"/>
        <v>100</v>
      </c>
      <c r="AT109" s="237">
        <f t="shared" si="222"/>
        <v>100</v>
      </c>
      <c r="AU109" s="237">
        <f t="shared" si="223"/>
        <v>100</v>
      </c>
      <c r="AV109" s="237"/>
      <c r="AW109" s="237">
        <f t="shared" si="224"/>
        <v>100</v>
      </c>
      <c r="AX109" s="233">
        <v>90.909090909090907</v>
      </c>
    </row>
    <row r="110" spans="1:92">
      <c r="A110" s="234">
        <v>3</v>
      </c>
      <c r="B110" s="238" t="s">
        <v>126</v>
      </c>
      <c r="C110" s="236">
        <v>51</v>
      </c>
      <c r="D110" s="236">
        <v>52</v>
      </c>
      <c r="E110" s="236">
        <v>55</v>
      </c>
      <c r="F110" s="236">
        <v>49</v>
      </c>
      <c r="G110" s="236">
        <v>58</v>
      </c>
      <c r="H110" s="236">
        <v>48</v>
      </c>
      <c r="I110" s="236">
        <v>53</v>
      </c>
      <c r="J110" s="236">
        <v>51</v>
      </c>
      <c r="K110" s="236">
        <v>50</v>
      </c>
      <c r="L110" s="236">
        <v>12</v>
      </c>
      <c r="M110" s="236">
        <v>13</v>
      </c>
      <c r="N110" s="13">
        <f t="shared" si="107"/>
        <v>492</v>
      </c>
      <c r="O110" s="236">
        <v>459</v>
      </c>
      <c r="P110" s="236">
        <v>468</v>
      </c>
      <c r="Q110" s="236">
        <v>495</v>
      </c>
      <c r="R110" s="236">
        <v>490</v>
      </c>
      <c r="S110" s="236">
        <v>870</v>
      </c>
      <c r="T110" s="236">
        <v>768</v>
      </c>
      <c r="U110" s="236">
        <v>901</v>
      </c>
      <c r="V110" s="236">
        <v>918</v>
      </c>
      <c r="W110" s="236">
        <v>700</v>
      </c>
      <c r="X110" s="236">
        <v>228</v>
      </c>
      <c r="Y110" s="236">
        <v>234</v>
      </c>
      <c r="Z110" s="13">
        <f t="shared" si="109"/>
        <v>6531</v>
      </c>
      <c r="AA110" s="236">
        <v>9</v>
      </c>
      <c r="AB110" s="236">
        <v>9</v>
      </c>
      <c r="AC110" s="236">
        <v>9</v>
      </c>
      <c r="AD110" s="236">
        <v>10</v>
      </c>
      <c r="AE110" s="236">
        <v>15</v>
      </c>
      <c r="AF110" s="236">
        <v>16</v>
      </c>
      <c r="AG110" s="236">
        <v>17</v>
      </c>
      <c r="AH110" s="236">
        <v>18</v>
      </c>
      <c r="AI110" s="236">
        <v>14</v>
      </c>
      <c r="AJ110" s="236">
        <v>19</v>
      </c>
      <c r="AK110" s="236">
        <v>18</v>
      </c>
      <c r="AL110" s="14">
        <f t="shared" si="155"/>
        <v>14</v>
      </c>
      <c r="AM110" s="237">
        <f t="shared" si="201"/>
        <v>100</v>
      </c>
      <c r="AN110" s="237">
        <f t="shared" si="216"/>
        <v>100</v>
      </c>
      <c r="AO110" s="237">
        <f t="shared" si="217"/>
        <v>100</v>
      </c>
      <c r="AP110" s="237">
        <f t="shared" si="218"/>
        <v>100</v>
      </c>
      <c r="AQ110" s="237">
        <f t="shared" si="219"/>
        <v>100</v>
      </c>
      <c r="AR110" s="237">
        <f t="shared" si="220"/>
        <v>100</v>
      </c>
      <c r="AS110" s="237">
        <f t="shared" si="221"/>
        <v>100</v>
      </c>
      <c r="AT110" s="237">
        <f t="shared" si="222"/>
        <v>100</v>
      </c>
      <c r="AU110" s="237">
        <f t="shared" si="223"/>
        <v>100</v>
      </c>
      <c r="AV110" s="237">
        <f t="shared" ref="AV110:AV114" si="225">IF(L110=0,0,X110/(L110*AJ110)*100)</f>
        <v>100</v>
      </c>
      <c r="AW110" s="237">
        <f t="shared" si="224"/>
        <v>100</v>
      </c>
      <c r="AX110" s="233">
        <v>100</v>
      </c>
    </row>
    <row r="111" spans="1:92">
      <c r="A111" s="234">
        <v>4</v>
      </c>
      <c r="B111" s="235" t="s">
        <v>127</v>
      </c>
      <c r="C111" s="240">
        <v>33</v>
      </c>
      <c r="D111" s="240">
        <v>47</v>
      </c>
      <c r="E111" s="240">
        <v>47</v>
      </c>
      <c r="F111" s="240">
        <v>25</v>
      </c>
      <c r="G111" s="240">
        <v>21</v>
      </c>
      <c r="H111" s="240">
        <v>36</v>
      </c>
      <c r="I111" s="240">
        <v>43</v>
      </c>
      <c r="J111" s="240">
        <v>36</v>
      </c>
      <c r="K111" s="240">
        <v>38</v>
      </c>
      <c r="L111" s="240">
        <v>10</v>
      </c>
      <c r="M111" s="240">
        <v>10</v>
      </c>
      <c r="N111" s="13">
        <f t="shared" si="107"/>
        <v>346</v>
      </c>
      <c r="O111" s="236">
        <v>297</v>
      </c>
      <c r="P111" s="236">
        <v>423</v>
      </c>
      <c r="Q111" s="236">
        <v>423</v>
      </c>
      <c r="R111" s="236">
        <v>250</v>
      </c>
      <c r="S111" s="236">
        <v>294</v>
      </c>
      <c r="T111" s="236">
        <v>540</v>
      </c>
      <c r="U111" s="236">
        <v>731</v>
      </c>
      <c r="V111" s="236">
        <v>648</v>
      </c>
      <c r="W111" s="236">
        <v>570</v>
      </c>
      <c r="X111" s="236">
        <v>140</v>
      </c>
      <c r="Y111" s="236">
        <v>150</v>
      </c>
      <c r="Z111" s="13">
        <f t="shared" si="109"/>
        <v>4466</v>
      </c>
      <c r="AA111" s="236">
        <v>9</v>
      </c>
      <c r="AB111" s="236">
        <v>9</v>
      </c>
      <c r="AC111" s="236">
        <v>9</v>
      </c>
      <c r="AD111" s="236">
        <v>10</v>
      </c>
      <c r="AE111" s="236">
        <v>14</v>
      </c>
      <c r="AF111" s="236">
        <v>15</v>
      </c>
      <c r="AG111" s="236">
        <v>17</v>
      </c>
      <c r="AH111" s="236">
        <v>18</v>
      </c>
      <c r="AI111" s="236">
        <v>15</v>
      </c>
      <c r="AJ111" s="236">
        <v>14</v>
      </c>
      <c r="AK111" s="236">
        <v>15</v>
      </c>
      <c r="AL111" s="14">
        <f t="shared" si="155"/>
        <v>13.181818181818182</v>
      </c>
      <c r="AM111" s="237">
        <f t="shared" si="201"/>
        <v>100</v>
      </c>
      <c r="AN111" s="237">
        <f t="shared" si="216"/>
        <v>100</v>
      </c>
      <c r="AO111" s="237">
        <f t="shared" si="217"/>
        <v>100</v>
      </c>
      <c r="AP111" s="237">
        <f t="shared" si="218"/>
        <v>100</v>
      </c>
      <c r="AQ111" s="237">
        <f t="shared" si="219"/>
        <v>100</v>
      </c>
      <c r="AR111" s="237">
        <f t="shared" si="220"/>
        <v>100</v>
      </c>
      <c r="AS111" s="237">
        <f t="shared" si="221"/>
        <v>100</v>
      </c>
      <c r="AT111" s="237">
        <f t="shared" si="222"/>
        <v>100</v>
      </c>
      <c r="AU111" s="237">
        <f t="shared" si="223"/>
        <v>100</v>
      </c>
      <c r="AV111" s="237">
        <f t="shared" si="225"/>
        <v>100</v>
      </c>
      <c r="AW111" s="237">
        <f t="shared" si="224"/>
        <v>100</v>
      </c>
      <c r="AX111" s="233">
        <v>100</v>
      </c>
    </row>
    <row r="112" spans="1:92">
      <c r="A112" s="234">
        <v>5</v>
      </c>
      <c r="B112" s="238" t="s">
        <v>128</v>
      </c>
      <c r="C112" s="236">
        <v>24</v>
      </c>
      <c r="D112" s="236">
        <v>26</v>
      </c>
      <c r="E112" s="236">
        <v>27</v>
      </c>
      <c r="F112" s="236">
        <v>35</v>
      </c>
      <c r="G112" s="236">
        <v>30</v>
      </c>
      <c r="H112" s="236">
        <v>36</v>
      </c>
      <c r="I112" s="236">
        <v>27</v>
      </c>
      <c r="J112" s="236">
        <v>25</v>
      </c>
      <c r="K112" s="236">
        <v>20</v>
      </c>
      <c r="L112" s="236">
        <v>3</v>
      </c>
      <c r="M112" s="236">
        <v>6</v>
      </c>
      <c r="N112" s="13">
        <f t="shared" si="107"/>
        <v>259</v>
      </c>
      <c r="O112" s="236">
        <v>216</v>
      </c>
      <c r="P112" s="236">
        <v>234</v>
      </c>
      <c r="Q112" s="236">
        <v>243</v>
      </c>
      <c r="R112" s="236">
        <v>350</v>
      </c>
      <c r="S112" s="236">
        <v>450</v>
      </c>
      <c r="T112" s="236">
        <v>576</v>
      </c>
      <c r="U112" s="236">
        <v>432</v>
      </c>
      <c r="V112" s="236">
        <v>375</v>
      </c>
      <c r="W112" s="236">
        <v>300</v>
      </c>
      <c r="X112" s="236">
        <v>51</v>
      </c>
      <c r="Y112" s="236">
        <v>96</v>
      </c>
      <c r="Z112" s="13">
        <f t="shared" si="109"/>
        <v>3323</v>
      </c>
      <c r="AA112" s="236">
        <v>9</v>
      </c>
      <c r="AB112" s="236">
        <v>9</v>
      </c>
      <c r="AC112" s="236">
        <v>9</v>
      </c>
      <c r="AD112" s="236">
        <v>10</v>
      </c>
      <c r="AE112" s="236">
        <v>15</v>
      </c>
      <c r="AF112" s="236">
        <v>16</v>
      </c>
      <c r="AG112" s="236">
        <v>16</v>
      </c>
      <c r="AH112" s="236">
        <v>15</v>
      </c>
      <c r="AI112" s="236">
        <v>15</v>
      </c>
      <c r="AJ112" s="236">
        <v>17</v>
      </c>
      <c r="AK112" s="236">
        <v>16</v>
      </c>
      <c r="AL112" s="14">
        <f t="shared" si="155"/>
        <v>13.363636363636363</v>
      </c>
      <c r="AM112" s="237">
        <f t="shared" si="201"/>
        <v>100</v>
      </c>
      <c r="AN112" s="237">
        <f t="shared" si="216"/>
        <v>100</v>
      </c>
      <c r="AO112" s="237">
        <f t="shared" si="217"/>
        <v>100</v>
      </c>
      <c r="AP112" s="237">
        <f t="shared" si="218"/>
        <v>100</v>
      </c>
      <c r="AQ112" s="237">
        <f t="shared" si="219"/>
        <v>100</v>
      </c>
      <c r="AR112" s="237">
        <f t="shared" si="220"/>
        <v>100</v>
      </c>
      <c r="AS112" s="237">
        <f t="shared" si="221"/>
        <v>100</v>
      </c>
      <c r="AT112" s="237">
        <f t="shared" si="222"/>
        <v>100</v>
      </c>
      <c r="AU112" s="237">
        <f t="shared" si="223"/>
        <v>100</v>
      </c>
      <c r="AV112" s="237">
        <f t="shared" si="225"/>
        <v>100</v>
      </c>
      <c r="AW112" s="237">
        <f t="shared" si="224"/>
        <v>100</v>
      </c>
      <c r="AX112" s="233">
        <v>100</v>
      </c>
    </row>
    <row r="113" spans="1:50">
      <c r="A113" s="234">
        <v>6</v>
      </c>
      <c r="B113" s="238" t="s">
        <v>129</v>
      </c>
      <c r="C113" s="236">
        <v>17</v>
      </c>
      <c r="D113" s="236">
        <v>8</v>
      </c>
      <c r="E113" s="236">
        <v>11</v>
      </c>
      <c r="F113" s="236">
        <v>14</v>
      </c>
      <c r="G113" s="236">
        <v>8</v>
      </c>
      <c r="H113" s="236">
        <v>14</v>
      </c>
      <c r="I113" s="236">
        <v>14</v>
      </c>
      <c r="J113" s="236">
        <v>17</v>
      </c>
      <c r="K113" s="236">
        <v>10</v>
      </c>
      <c r="L113" s="236">
        <v>5</v>
      </c>
      <c r="M113" s="236">
        <v>5</v>
      </c>
      <c r="N113" s="13">
        <f t="shared" si="107"/>
        <v>123</v>
      </c>
      <c r="O113" s="236">
        <v>153</v>
      </c>
      <c r="P113" s="236">
        <v>72</v>
      </c>
      <c r="Q113" s="236">
        <v>99</v>
      </c>
      <c r="R113" s="236">
        <v>140</v>
      </c>
      <c r="S113" s="236">
        <v>96</v>
      </c>
      <c r="T113" s="236">
        <v>196</v>
      </c>
      <c r="U113" s="236">
        <v>252</v>
      </c>
      <c r="V113" s="236">
        <v>306</v>
      </c>
      <c r="W113" s="236">
        <v>150</v>
      </c>
      <c r="X113" s="236">
        <v>80</v>
      </c>
      <c r="Y113" s="236">
        <v>75</v>
      </c>
      <c r="Z113" s="13">
        <f t="shared" si="109"/>
        <v>1619</v>
      </c>
      <c r="AA113" s="236">
        <v>9</v>
      </c>
      <c r="AB113" s="236">
        <v>9</v>
      </c>
      <c r="AC113" s="236">
        <v>9</v>
      </c>
      <c r="AD113" s="236">
        <v>10</v>
      </c>
      <c r="AE113" s="236">
        <v>12</v>
      </c>
      <c r="AF113" s="236">
        <v>14</v>
      </c>
      <c r="AG113" s="236">
        <v>18</v>
      </c>
      <c r="AH113" s="236">
        <v>18</v>
      </c>
      <c r="AI113" s="236">
        <v>15</v>
      </c>
      <c r="AJ113" s="236">
        <v>16</v>
      </c>
      <c r="AK113" s="236">
        <v>15</v>
      </c>
      <c r="AL113" s="14">
        <f t="shared" si="155"/>
        <v>13.181818181818182</v>
      </c>
      <c r="AM113" s="237">
        <f t="shared" si="201"/>
        <v>100</v>
      </c>
      <c r="AN113" s="237">
        <f t="shared" si="216"/>
        <v>100</v>
      </c>
      <c r="AO113" s="237">
        <f t="shared" si="217"/>
        <v>100</v>
      </c>
      <c r="AP113" s="237">
        <f t="shared" si="218"/>
        <v>100</v>
      </c>
      <c r="AQ113" s="237">
        <f t="shared" si="219"/>
        <v>100</v>
      </c>
      <c r="AR113" s="237">
        <f t="shared" si="220"/>
        <v>100</v>
      </c>
      <c r="AS113" s="237">
        <f t="shared" si="221"/>
        <v>100</v>
      </c>
      <c r="AT113" s="237">
        <f t="shared" si="222"/>
        <v>100</v>
      </c>
      <c r="AU113" s="237">
        <f t="shared" si="223"/>
        <v>100</v>
      </c>
      <c r="AV113" s="237">
        <f t="shared" si="225"/>
        <v>100</v>
      </c>
      <c r="AW113" s="237">
        <f t="shared" si="224"/>
        <v>100</v>
      </c>
      <c r="AX113" s="233">
        <v>100</v>
      </c>
    </row>
    <row r="114" spans="1:50">
      <c r="A114" s="234">
        <v>7</v>
      </c>
      <c r="B114" s="243" t="s">
        <v>130</v>
      </c>
      <c r="C114" s="241">
        <v>16</v>
      </c>
      <c r="D114" s="241">
        <v>13</v>
      </c>
      <c r="E114" s="241">
        <v>10</v>
      </c>
      <c r="F114" s="241">
        <v>17</v>
      </c>
      <c r="G114" s="241">
        <v>20</v>
      </c>
      <c r="H114" s="241">
        <v>23</v>
      </c>
      <c r="I114" s="241">
        <v>22</v>
      </c>
      <c r="J114" s="241">
        <v>22</v>
      </c>
      <c r="K114" s="241">
        <v>18</v>
      </c>
      <c r="L114" s="241">
        <v>5</v>
      </c>
      <c r="M114" s="241">
        <v>10</v>
      </c>
      <c r="N114" s="13">
        <f t="shared" si="107"/>
        <v>176</v>
      </c>
      <c r="O114" s="241">
        <v>144</v>
      </c>
      <c r="P114" s="241">
        <v>117</v>
      </c>
      <c r="Q114" s="241">
        <v>90</v>
      </c>
      <c r="R114" s="241">
        <v>170</v>
      </c>
      <c r="S114" s="241">
        <v>240</v>
      </c>
      <c r="T114" s="241">
        <v>276</v>
      </c>
      <c r="U114" s="241">
        <v>330</v>
      </c>
      <c r="V114" s="241">
        <v>330</v>
      </c>
      <c r="W114" s="241">
        <v>270</v>
      </c>
      <c r="X114" s="241">
        <v>70</v>
      </c>
      <c r="Y114" s="241">
        <v>140</v>
      </c>
      <c r="Z114" s="13">
        <f t="shared" si="109"/>
        <v>2177</v>
      </c>
      <c r="AA114" s="241">
        <v>9</v>
      </c>
      <c r="AB114" s="241">
        <v>9</v>
      </c>
      <c r="AC114" s="241">
        <v>9</v>
      </c>
      <c r="AD114" s="241">
        <v>10</v>
      </c>
      <c r="AE114" s="241">
        <v>12</v>
      </c>
      <c r="AF114" s="241">
        <v>12</v>
      </c>
      <c r="AG114" s="241">
        <v>15</v>
      </c>
      <c r="AH114" s="241">
        <v>15</v>
      </c>
      <c r="AI114" s="241">
        <v>15</v>
      </c>
      <c r="AJ114" s="241">
        <v>14</v>
      </c>
      <c r="AK114" s="241">
        <v>14</v>
      </c>
      <c r="AL114" s="14">
        <f t="shared" si="155"/>
        <v>12.181818181818182</v>
      </c>
      <c r="AM114" s="237">
        <f t="shared" si="201"/>
        <v>100</v>
      </c>
      <c r="AN114" s="237">
        <f t="shared" si="216"/>
        <v>100</v>
      </c>
      <c r="AO114" s="237">
        <f t="shared" si="217"/>
        <v>100</v>
      </c>
      <c r="AP114" s="237">
        <f t="shared" si="218"/>
        <v>100</v>
      </c>
      <c r="AQ114" s="237">
        <f t="shared" si="219"/>
        <v>100</v>
      </c>
      <c r="AR114" s="237">
        <f t="shared" si="220"/>
        <v>100</v>
      </c>
      <c r="AS114" s="237">
        <f t="shared" si="221"/>
        <v>100</v>
      </c>
      <c r="AT114" s="237">
        <f t="shared" si="222"/>
        <v>100</v>
      </c>
      <c r="AU114" s="237">
        <f t="shared" si="223"/>
        <v>100</v>
      </c>
      <c r="AV114" s="237">
        <f t="shared" si="225"/>
        <v>100</v>
      </c>
      <c r="AW114" s="237">
        <f t="shared" si="224"/>
        <v>100</v>
      </c>
      <c r="AX114" s="233">
        <v>100</v>
      </c>
    </row>
    <row r="115" spans="1:50" ht="16.5" customHeight="1">
      <c r="A115" s="234">
        <v>8</v>
      </c>
      <c r="B115" s="244" t="s">
        <v>131</v>
      </c>
      <c r="C115" s="236">
        <v>2</v>
      </c>
      <c r="D115" s="236">
        <v>2</v>
      </c>
      <c r="E115" s="236">
        <v>2</v>
      </c>
      <c r="F115" s="236">
        <v>1</v>
      </c>
      <c r="G115" s="236">
        <v>2</v>
      </c>
      <c r="H115" s="236">
        <v>5</v>
      </c>
      <c r="I115" s="236">
        <v>3</v>
      </c>
      <c r="J115" s="236">
        <v>1</v>
      </c>
      <c r="K115" s="236">
        <v>2</v>
      </c>
      <c r="L115" s="236">
        <v>0</v>
      </c>
      <c r="M115" s="236">
        <v>0</v>
      </c>
      <c r="N115" s="13">
        <f t="shared" si="107"/>
        <v>20</v>
      </c>
      <c r="O115" s="236">
        <v>18</v>
      </c>
      <c r="P115" s="236">
        <v>18</v>
      </c>
      <c r="Q115" s="236">
        <v>18</v>
      </c>
      <c r="R115" s="236">
        <v>10</v>
      </c>
      <c r="S115" s="236">
        <v>26</v>
      </c>
      <c r="T115" s="236">
        <v>65</v>
      </c>
      <c r="U115" s="236">
        <v>39</v>
      </c>
      <c r="V115" s="236">
        <v>16</v>
      </c>
      <c r="W115" s="236">
        <v>28</v>
      </c>
      <c r="X115" s="236">
        <v>0</v>
      </c>
      <c r="Y115" s="236">
        <v>0</v>
      </c>
      <c r="Z115" s="13">
        <f t="shared" si="109"/>
        <v>238</v>
      </c>
      <c r="AA115" s="236">
        <v>9</v>
      </c>
      <c r="AB115" s="236">
        <v>9</v>
      </c>
      <c r="AC115" s="236">
        <v>9</v>
      </c>
      <c r="AD115" s="236">
        <v>10</v>
      </c>
      <c r="AE115" s="236">
        <v>13</v>
      </c>
      <c r="AF115" s="236">
        <v>13</v>
      </c>
      <c r="AG115" s="236">
        <v>13</v>
      </c>
      <c r="AH115" s="236">
        <v>16</v>
      </c>
      <c r="AI115" s="236">
        <v>14</v>
      </c>
      <c r="AJ115" s="236"/>
      <c r="AK115" s="236"/>
      <c r="AL115" s="14">
        <f t="shared" si="155"/>
        <v>11.777777777777779</v>
      </c>
      <c r="AM115" s="237">
        <f t="shared" si="201"/>
        <v>100</v>
      </c>
      <c r="AN115" s="237">
        <f t="shared" si="216"/>
        <v>100</v>
      </c>
      <c r="AO115" s="237">
        <f t="shared" si="217"/>
        <v>100</v>
      </c>
      <c r="AP115" s="237">
        <f t="shared" si="218"/>
        <v>100</v>
      </c>
      <c r="AQ115" s="237">
        <f t="shared" si="219"/>
        <v>100</v>
      </c>
      <c r="AR115" s="237">
        <f t="shared" si="220"/>
        <v>100</v>
      </c>
      <c r="AS115" s="237">
        <f t="shared" si="221"/>
        <v>100</v>
      </c>
      <c r="AT115" s="237">
        <f t="shared" si="222"/>
        <v>100</v>
      </c>
      <c r="AU115" s="237">
        <f t="shared" si="223"/>
        <v>100</v>
      </c>
      <c r="AV115" s="237"/>
      <c r="AW115" s="237"/>
      <c r="AX115" s="233">
        <v>81.818181818181813</v>
      </c>
    </row>
    <row r="116" spans="1:50">
      <c r="A116" s="7"/>
      <c r="B116" s="16" t="s">
        <v>132</v>
      </c>
      <c r="C116" s="17">
        <f>SUM(C117:C119)</f>
        <v>117</v>
      </c>
      <c r="D116" s="17">
        <f t="shared" ref="D116:M116" si="226">SUM(D117:D119)</f>
        <v>96</v>
      </c>
      <c r="E116" s="17">
        <f t="shared" si="226"/>
        <v>114</v>
      </c>
      <c r="F116" s="17">
        <f t="shared" si="226"/>
        <v>107</v>
      </c>
      <c r="G116" s="17">
        <f t="shared" si="226"/>
        <v>92</v>
      </c>
      <c r="H116" s="17">
        <f t="shared" si="226"/>
        <v>109</v>
      </c>
      <c r="I116" s="17">
        <f t="shared" si="226"/>
        <v>121</v>
      </c>
      <c r="J116" s="17">
        <f t="shared" si="226"/>
        <v>100</v>
      </c>
      <c r="K116" s="17">
        <f t="shared" si="226"/>
        <v>106</v>
      </c>
      <c r="L116" s="17">
        <f t="shared" si="226"/>
        <v>21</v>
      </c>
      <c r="M116" s="17">
        <f t="shared" si="226"/>
        <v>10</v>
      </c>
      <c r="N116" s="13">
        <f t="shared" si="107"/>
        <v>993</v>
      </c>
      <c r="O116" s="17">
        <f>SUM(O117:O119)</f>
        <v>942</v>
      </c>
      <c r="P116" s="17">
        <f t="shared" ref="P116:Y116" si="227">SUM(P117:P119)</f>
        <v>789</v>
      </c>
      <c r="Q116" s="17">
        <f t="shared" si="227"/>
        <v>1017</v>
      </c>
      <c r="R116" s="17">
        <f t="shared" si="227"/>
        <v>1083</v>
      </c>
      <c r="S116" s="17">
        <f t="shared" si="227"/>
        <v>1116</v>
      </c>
      <c r="T116" s="17">
        <f t="shared" si="227"/>
        <v>1432</v>
      </c>
      <c r="U116" s="17">
        <f t="shared" si="227"/>
        <v>1960</v>
      </c>
      <c r="V116" s="17">
        <f t="shared" si="227"/>
        <v>1680</v>
      </c>
      <c r="W116" s="17">
        <f t="shared" si="227"/>
        <v>1457</v>
      </c>
      <c r="X116" s="17">
        <f t="shared" si="227"/>
        <v>325</v>
      </c>
      <c r="Y116" s="17">
        <f t="shared" si="227"/>
        <v>140</v>
      </c>
      <c r="Z116" s="13">
        <f t="shared" si="109"/>
        <v>11941</v>
      </c>
      <c r="AA116" s="17">
        <f>AVERAGE(AA117:AA119)</f>
        <v>9.6666666666666661</v>
      </c>
      <c r="AB116" s="17">
        <f t="shared" ref="AB116:AK116" si="228">AVERAGE(AB117:AB119)</f>
        <v>10.333333333333334</v>
      </c>
      <c r="AC116" s="17">
        <f t="shared" si="228"/>
        <v>11</v>
      </c>
      <c r="AD116" s="17">
        <f t="shared" si="228"/>
        <v>12</v>
      </c>
      <c r="AE116" s="17">
        <f t="shared" si="228"/>
        <v>14</v>
      </c>
      <c r="AF116" s="17">
        <f t="shared" si="228"/>
        <v>15.666666666666666</v>
      </c>
      <c r="AG116" s="17">
        <f t="shared" si="228"/>
        <v>18.666666666666668</v>
      </c>
      <c r="AH116" s="17">
        <f t="shared" si="228"/>
        <v>18.333333333333332</v>
      </c>
      <c r="AI116" s="17">
        <f t="shared" si="228"/>
        <v>15.666666666666666</v>
      </c>
      <c r="AJ116" s="17">
        <f t="shared" si="228"/>
        <v>15.5</v>
      </c>
      <c r="AK116" s="17">
        <f t="shared" si="228"/>
        <v>14</v>
      </c>
      <c r="AL116" s="14">
        <f t="shared" si="155"/>
        <v>14.075757575757576</v>
      </c>
      <c r="AM116" s="9">
        <f>AVERAGE(AM117:AM119)</f>
        <v>86.461653572764661</v>
      </c>
      <c r="AN116" s="9">
        <f t="shared" ref="AN116:AW116" si="229">AVERAGE(AN117:AN119)</f>
        <v>86.170447645857465</v>
      </c>
      <c r="AO116" s="9">
        <f t="shared" si="229"/>
        <v>85.086186540731987</v>
      </c>
      <c r="AP116" s="9">
        <f t="shared" si="229"/>
        <v>86.237147595356547</v>
      </c>
      <c r="AQ116" s="9">
        <f t="shared" si="229"/>
        <v>89.424094424094406</v>
      </c>
      <c r="AR116" s="9">
        <f t="shared" si="229"/>
        <v>85.338827838827839</v>
      </c>
      <c r="AS116" s="9">
        <f t="shared" si="229"/>
        <v>86.801023751276091</v>
      </c>
      <c r="AT116" s="9">
        <f t="shared" si="229"/>
        <v>91.685933179201228</v>
      </c>
      <c r="AU116" s="9">
        <f t="shared" si="229"/>
        <v>92.010582010582013</v>
      </c>
      <c r="AV116" s="9">
        <f t="shared" si="229"/>
        <v>99.107142857142861</v>
      </c>
      <c r="AW116" s="9">
        <f t="shared" si="229"/>
        <v>100</v>
      </c>
      <c r="AX116" s="191">
        <f t="shared" ref="AX116:AX144" si="230">AVERAGE(AM116:AW116)</f>
        <v>89.847549037803176</v>
      </c>
    </row>
    <row r="117" spans="1:50" ht="18" customHeight="1">
      <c r="A117" s="122">
        <v>100</v>
      </c>
      <c r="B117" s="127" t="s">
        <v>133</v>
      </c>
      <c r="C117" s="125">
        <v>72</v>
      </c>
      <c r="D117" s="125">
        <v>61</v>
      </c>
      <c r="E117" s="125">
        <v>77</v>
      </c>
      <c r="F117" s="125">
        <v>67</v>
      </c>
      <c r="G117" s="125">
        <v>63</v>
      </c>
      <c r="H117" s="125">
        <v>78</v>
      </c>
      <c r="I117" s="125">
        <v>73</v>
      </c>
      <c r="J117" s="125">
        <v>43</v>
      </c>
      <c r="K117" s="125">
        <v>66</v>
      </c>
      <c r="L117" s="125">
        <v>14</v>
      </c>
      <c r="M117" s="125">
        <v>10</v>
      </c>
      <c r="N117" s="13">
        <f t="shared" si="107"/>
        <v>624</v>
      </c>
      <c r="O117" s="125">
        <v>544</v>
      </c>
      <c r="P117" s="125">
        <v>446</v>
      </c>
      <c r="Q117" s="125">
        <v>659</v>
      </c>
      <c r="R117" s="125">
        <v>665</v>
      </c>
      <c r="S117" s="125">
        <v>760</v>
      </c>
      <c r="T117" s="125">
        <v>1020</v>
      </c>
      <c r="U117" s="125">
        <v>1190</v>
      </c>
      <c r="V117" s="125">
        <v>719</v>
      </c>
      <c r="W117" s="125">
        <v>847</v>
      </c>
      <c r="X117" s="125">
        <v>220</v>
      </c>
      <c r="Y117" s="125">
        <v>140</v>
      </c>
      <c r="Z117" s="13">
        <f t="shared" si="109"/>
        <v>7210</v>
      </c>
      <c r="AA117" s="125">
        <v>9</v>
      </c>
      <c r="AB117" s="125">
        <v>9</v>
      </c>
      <c r="AC117" s="125">
        <v>11</v>
      </c>
      <c r="AD117" s="125">
        <v>12</v>
      </c>
      <c r="AE117" s="125">
        <v>13</v>
      </c>
      <c r="AF117" s="125">
        <v>16</v>
      </c>
      <c r="AG117" s="125">
        <v>19</v>
      </c>
      <c r="AH117" s="125">
        <v>18</v>
      </c>
      <c r="AI117" s="125">
        <v>15</v>
      </c>
      <c r="AJ117" s="125">
        <v>16</v>
      </c>
      <c r="AK117" s="125">
        <v>14</v>
      </c>
      <c r="AL117" s="14">
        <f t="shared" si="155"/>
        <v>13.818181818181818</v>
      </c>
      <c r="AM117" s="124">
        <f t="shared" ref="AM117:AM126" si="231">IF(C117=0,0,O117/(C117*AA117)*100)</f>
        <v>83.950617283950606</v>
      </c>
      <c r="AN117" s="124">
        <f t="shared" ref="AN117:AN119" si="232">IF(D117=0,0,P117/(D117*AB117)*100)</f>
        <v>81.23861566484517</v>
      </c>
      <c r="AO117" s="124">
        <f t="shared" ref="AO117:AO119" si="233">IF(E117=0,0,Q117/(E117*AC117)*100)</f>
        <v>77.804014167650521</v>
      </c>
      <c r="AP117" s="124">
        <f t="shared" ref="AP117:AP119" si="234">IF(F117=0,0,R117/(F117*AD117)*100)</f>
        <v>82.711442786069654</v>
      </c>
      <c r="AQ117" s="124">
        <f t="shared" ref="AQ117:AQ119" si="235">IF(G117=0,0,S117/(G117*AE117)*100)</f>
        <v>92.796092796092793</v>
      </c>
      <c r="AR117" s="124">
        <f t="shared" ref="AR117:AR119" si="236">IF(H117=0,0,T117/(H117*AF117)*100)</f>
        <v>81.730769230769226</v>
      </c>
      <c r="AS117" s="124">
        <f t="shared" ref="AS117:AS119" si="237">IF(I117=0,0,U117/(I117*AG117)*100)</f>
        <v>85.796683489545771</v>
      </c>
      <c r="AT117" s="124">
        <f t="shared" ref="AT117:AT119" si="238">IF(J117=0,0,V117/(J117*AH117)*100)</f>
        <v>92.894056847545215</v>
      </c>
      <c r="AU117" s="124">
        <f t="shared" ref="AU117:AU119" si="239">IF(K117=0,0,W117/(K117*AI117)*100)</f>
        <v>85.555555555555557</v>
      </c>
      <c r="AV117" s="124">
        <f t="shared" ref="AV117:AV118" si="240">IF(L117=0,0,X117/(L117*AJ117)*100)</f>
        <v>98.214285714285708</v>
      </c>
      <c r="AW117" s="124">
        <f t="shared" ref="AW117" si="241">IF(M117=0,0,Y117/(M117*AK117)*100)</f>
        <v>100</v>
      </c>
      <c r="AX117" s="191">
        <f t="shared" si="230"/>
        <v>87.517466685119103</v>
      </c>
    </row>
    <row r="118" spans="1:50" ht="18" customHeight="1">
      <c r="A118" s="122">
        <v>101</v>
      </c>
      <c r="B118" s="126" t="s">
        <v>134</v>
      </c>
      <c r="C118" s="123">
        <v>25</v>
      </c>
      <c r="D118" s="123">
        <v>14</v>
      </c>
      <c r="E118" s="123">
        <v>25</v>
      </c>
      <c r="F118" s="123">
        <v>25</v>
      </c>
      <c r="G118" s="123">
        <v>20</v>
      </c>
      <c r="H118" s="123">
        <v>21</v>
      </c>
      <c r="I118" s="123">
        <v>26</v>
      </c>
      <c r="J118" s="123">
        <v>24</v>
      </c>
      <c r="K118" s="123">
        <v>21</v>
      </c>
      <c r="L118" s="123">
        <v>7</v>
      </c>
      <c r="M118" s="123"/>
      <c r="N118" s="13">
        <f t="shared" si="107"/>
        <v>208</v>
      </c>
      <c r="O118" s="123">
        <v>238</v>
      </c>
      <c r="P118" s="123">
        <v>133</v>
      </c>
      <c r="Q118" s="123">
        <v>238</v>
      </c>
      <c r="R118" s="123">
        <v>253</v>
      </c>
      <c r="S118" s="123">
        <v>230</v>
      </c>
      <c r="T118" s="123">
        <v>272</v>
      </c>
      <c r="U118" s="123">
        <v>396</v>
      </c>
      <c r="V118" s="123">
        <v>400</v>
      </c>
      <c r="W118" s="123">
        <v>325</v>
      </c>
      <c r="X118" s="123">
        <v>105</v>
      </c>
      <c r="Y118" s="123"/>
      <c r="Z118" s="13">
        <f t="shared" si="109"/>
        <v>2590</v>
      </c>
      <c r="AA118" s="123">
        <v>11</v>
      </c>
      <c r="AB118" s="123">
        <v>11</v>
      </c>
      <c r="AC118" s="123">
        <v>11</v>
      </c>
      <c r="AD118" s="123">
        <v>12</v>
      </c>
      <c r="AE118" s="123">
        <v>14</v>
      </c>
      <c r="AF118" s="123">
        <v>16</v>
      </c>
      <c r="AG118" s="123">
        <v>19</v>
      </c>
      <c r="AH118" s="123">
        <v>19</v>
      </c>
      <c r="AI118" s="123">
        <v>16</v>
      </c>
      <c r="AJ118" s="123">
        <v>15</v>
      </c>
      <c r="AK118" s="123"/>
      <c r="AL118" s="14">
        <f t="shared" si="155"/>
        <v>14.4</v>
      </c>
      <c r="AM118" s="124">
        <f t="shared" si="231"/>
        <v>86.545454545454547</v>
      </c>
      <c r="AN118" s="124">
        <f t="shared" si="232"/>
        <v>86.36363636363636</v>
      </c>
      <c r="AO118" s="124">
        <f t="shared" si="233"/>
        <v>86.545454545454547</v>
      </c>
      <c r="AP118" s="124">
        <f t="shared" si="234"/>
        <v>84.333333333333343</v>
      </c>
      <c r="AQ118" s="124">
        <f t="shared" si="235"/>
        <v>82.142857142857139</v>
      </c>
      <c r="AR118" s="124">
        <f t="shared" si="236"/>
        <v>80.952380952380949</v>
      </c>
      <c r="AS118" s="124">
        <f t="shared" si="237"/>
        <v>80.161943319838059</v>
      </c>
      <c r="AT118" s="124">
        <f t="shared" si="238"/>
        <v>87.719298245614027</v>
      </c>
      <c r="AU118" s="124">
        <f t="shared" si="239"/>
        <v>96.726190476190482</v>
      </c>
      <c r="AV118" s="124">
        <f t="shared" si="240"/>
        <v>100</v>
      </c>
      <c r="AW118" s="124"/>
      <c r="AX118" s="191">
        <f t="shared" si="230"/>
        <v>87.149054892475945</v>
      </c>
    </row>
    <row r="119" spans="1:50" ht="18" customHeight="1">
      <c r="A119" s="122">
        <v>102</v>
      </c>
      <c r="B119" s="126" t="s">
        <v>135</v>
      </c>
      <c r="C119" s="123">
        <v>20</v>
      </c>
      <c r="D119" s="123">
        <v>21</v>
      </c>
      <c r="E119" s="123">
        <v>12</v>
      </c>
      <c r="F119" s="123">
        <v>15</v>
      </c>
      <c r="G119" s="123">
        <v>9</v>
      </c>
      <c r="H119" s="123">
        <v>10</v>
      </c>
      <c r="I119" s="123">
        <v>22</v>
      </c>
      <c r="J119" s="123">
        <v>33</v>
      </c>
      <c r="K119" s="123">
        <v>19</v>
      </c>
      <c r="L119" s="123"/>
      <c r="M119" s="123"/>
      <c r="N119" s="5">
        <f t="shared" ref="N119:N142" si="242">SUM(C119:M119)</f>
        <v>161</v>
      </c>
      <c r="O119" s="123">
        <v>160</v>
      </c>
      <c r="P119" s="123">
        <v>210</v>
      </c>
      <c r="Q119" s="123">
        <v>120</v>
      </c>
      <c r="R119" s="123">
        <v>165</v>
      </c>
      <c r="S119" s="123">
        <v>126</v>
      </c>
      <c r="T119" s="123">
        <v>140</v>
      </c>
      <c r="U119" s="123">
        <v>374</v>
      </c>
      <c r="V119" s="123">
        <v>561</v>
      </c>
      <c r="W119" s="123">
        <v>285</v>
      </c>
      <c r="X119" s="123"/>
      <c r="Y119" s="123"/>
      <c r="Z119" s="5">
        <f t="shared" ref="Z119:Z135" si="243">SUM(O119:Y119)</f>
        <v>2141</v>
      </c>
      <c r="AA119" s="123">
        <v>9</v>
      </c>
      <c r="AB119" s="123">
        <v>11</v>
      </c>
      <c r="AC119" s="123">
        <v>11</v>
      </c>
      <c r="AD119" s="123">
        <v>12</v>
      </c>
      <c r="AE119" s="123">
        <v>15</v>
      </c>
      <c r="AF119" s="123">
        <v>15</v>
      </c>
      <c r="AG119" s="123">
        <v>18</v>
      </c>
      <c r="AH119" s="123">
        <v>18</v>
      </c>
      <c r="AI119" s="123">
        <v>16</v>
      </c>
      <c r="AJ119" s="123"/>
      <c r="AK119" s="123"/>
      <c r="AL119" s="14">
        <f t="shared" si="155"/>
        <v>13.888888888888889</v>
      </c>
      <c r="AM119" s="124">
        <f t="shared" si="231"/>
        <v>88.888888888888886</v>
      </c>
      <c r="AN119" s="124">
        <f t="shared" si="232"/>
        <v>90.909090909090907</v>
      </c>
      <c r="AO119" s="124">
        <f t="shared" si="233"/>
        <v>90.909090909090907</v>
      </c>
      <c r="AP119" s="124">
        <f t="shared" si="234"/>
        <v>91.666666666666657</v>
      </c>
      <c r="AQ119" s="124">
        <f t="shared" si="235"/>
        <v>93.333333333333329</v>
      </c>
      <c r="AR119" s="124">
        <f t="shared" si="236"/>
        <v>93.333333333333329</v>
      </c>
      <c r="AS119" s="124">
        <f t="shared" si="237"/>
        <v>94.444444444444443</v>
      </c>
      <c r="AT119" s="124">
        <f t="shared" si="238"/>
        <v>94.444444444444443</v>
      </c>
      <c r="AU119" s="124">
        <f t="shared" si="239"/>
        <v>93.75</v>
      </c>
      <c r="AV119" s="124"/>
      <c r="AW119" s="124"/>
      <c r="AX119" s="191">
        <f t="shared" si="230"/>
        <v>92.408810325476978</v>
      </c>
    </row>
    <row r="120" spans="1:50">
      <c r="A120" s="7"/>
      <c r="B120" s="8" t="s">
        <v>136</v>
      </c>
      <c r="C120" s="5">
        <f>SUM(C121:C126)</f>
        <v>261</v>
      </c>
      <c r="D120" s="5">
        <f t="shared" ref="D120:M120" si="244">SUM(D121:D126)</f>
        <v>237</v>
      </c>
      <c r="E120" s="5">
        <f t="shared" si="244"/>
        <v>259</v>
      </c>
      <c r="F120" s="5">
        <f t="shared" si="244"/>
        <v>233</v>
      </c>
      <c r="G120" s="5">
        <f t="shared" si="244"/>
        <v>239</v>
      </c>
      <c r="H120" s="5">
        <f t="shared" si="244"/>
        <v>242</v>
      </c>
      <c r="I120" s="5">
        <f t="shared" si="244"/>
        <v>263</v>
      </c>
      <c r="J120" s="5">
        <f t="shared" si="244"/>
        <v>226</v>
      </c>
      <c r="K120" s="5">
        <f t="shared" si="244"/>
        <v>218</v>
      </c>
      <c r="L120" s="5">
        <f t="shared" si="244"/>
        <v>76</v>
      </c>
      <c r="M120" s="5">
        <f t="shared" si="244"/>
        <v>61</v>
      </c>
      <c r="N120" s="5">
        <f t="shared" si="242"/>
        <v>2315</v>
      </c>
      <c r="O120" s="17">
        <f>SUM(O121:O126)</f>
        <v>2300</v>
      </c>
      <c r="P120" s="17">
        <f t="shared" ref="P120:Y120" si="245">SUM(P121:P126)</f>
        <v>2106</v>
      </c>
      <c r="Q120" s="17">
        <f t="shared" si="245"/>
        <v>2285</v>
      </c>
      <c r="R120" s="17">
        <f t="shared" si="245"/>
        <v>2286</v>
      </c>
      <c r="S120" s="17">
        <f t="shared" si="245"/>
        <v>2660</v>
      </c>
      <c r="T120" s="17">
        <f t="shared" si="245"/>
        <v>3174</v>
      </c>
      <c r="U120" s="17">
        <f t="shared" si="245"/>
        <v>4100</v>
      </c>
      <c r="V120" s="17">
        <f t="shared" si="245"/>
        <v>3792</v>
      </c>
      <c r="W120" s="17">
        <f t="shared" si="245"/>
        <v>3264</v>
      </c>
      <c r="X120" s="17">
        <f t="shared" si="245"/>
        <v>1041</v>
      </c>
      <c r="Y120" s="17">
        <f t="shared" si="245"/>
        <v>832</v>
      </c>
      <c r="Z120" s="5">
        <f t="shared" si="243"/>
        <v>27840</v>
      </c>
      <c r="AA120" s="5">
        <f>AVERAGE(AA121:AA126)</f>
        <v>10.166666666666666</v>
      </c>
      <c r="AB120" s="5">
        <f t="shared" ref="AB120:AK120" si="246">AVERAGE(AB121:AB126)</f>
        <v>10.5</v>
      </c>
      <c r="AC120" s="5">
        <f t="shared" si="246"/>
        <v>10.5</v>
      </c>
      <c r="AD120" s="5">
        <f t="shared" si="246"/>
        <v>11.333333333333334</v>
      </c>
      <c r="AE120" s="5">
        <f t="shared" si="246"/>
        <v>12.833333333333334</v>
      </c>
      <c r="AF120" s="5">
        <f t="shared" si="246"/>
        <v>14.666666666666666</v>
      </c>
      <c r="AG120" s="5">
        <f t="shared" si="246"/>
        <v>17.399999999999999</v>
      </c>
      <c r="AH120" s="5">
        <f t="shared" si="246"/>
        <v>18.666666666666668</v>
      </c>
      <c r="AI120" s="5">
        <f t="shared" si="246"/>
        <v>16</v>
      </c>
      <c r="AJ120" s="5">
        <f t="shared" si="246"/>
        <v>14.25</v>
      </c>
      <c r="AK120" s="5">
        <f t="shared" si="246"/>
        <v>14</v>
      </c>
      <c r="AL120" s="14">
        <f t="shared" si="155"/>
        <v>13.665151515151514</v>
      </c>
      <c r="AM120" s="9">
        <f>AVERAGE(AM121:AM126)</f>
        <v>90.68444693350402</v>
      </c>
      <c r="AN120" s="9">
        <f t="shared" ref="AN120:AW120" si="247">AVERAGE(AN121:AN126)</f>
        <v>90.488188334962544</v>
      </c>
      <c r="AO120" s="9">
        <f t="shared" si="247"/>
        <v>90.459810255514824</v>
      </c>
      <c r="AP120" s="9">
        <f t="shared" si="247"/>
        <v>89.291607321727795</v>
      </c>
      <c r="AQ120" s="9">
        <f t="shared" si="247"/>
        <v>90.547092124332679</v>
      </c>
      <c r="AR120" s="9">
        <f t="shared" si="247"/>
        <v>92.37340317985479</v>
      </c>
      <c r="AS120" s="9">
        <f t="shared" si="247"/>
        <v>93.000947238798901</v>
      </c>
      <c r="AT120" s="9">
        <f t="shared" si="247"/>
        <v>93.291090731880203</v>
      </c>
      <c r="AU120" s="9">
        <f t="shared" si="247"/>
        <v>93.510784313725509</v>
      </c>
      <c r="AV120" s="9">
        <f t="shared" si="247"/>
        <v>98.360593733189887</v>
      </c>
      <c r="AW120" s="9">
        <f t="shared" si="247"/>
        <v>100</v>
      </c>
      <c r="AX120" s="191">
        <f t="shared" si="230"/>
        <v>92.909814924317374</v>
      </c>
    </row>
    <row r="121" spans="1:50" ht="33.75" customHeight="1">
      <c r="A121" s="64">
        <v>1</v>
      </c>
      <c r="B121" s="192" t="s">
        <v>137</v>
      </c>
      <c r="C121" s="68">
        <v>97</v>
      </c>
      <c r="D121" s="68">
        <v>93</v>
      </c>
      <c r="E121" s="68">
        <v>92</v>
      </c>
      <c r="F121" s="68">
        <v>83</v>
      </c>
      <c r="G121" s="68">
        <v>106</v>
      </c>
      <c r="H121" s="68">
        <v>78</v>
      </c>
      <c r="I121" s="68">
        <v>92</v>
      </c>
      <c r="J121" s="68">
        <v>100</v>
      </c>
      <c r="K121" s="68">
        <v>79</v>
      </c>
      <c r="L121" s="68">
        <v>26</v>
      </c>
      <c r="M121" s="68">
        <v>22</v>
      </c>
      <c r="N121" s="5">
        <f t="shared" si="242"/>
        <v>868</v>
      </c>
      <c r="O121" s="74">
        <v>851</v>
      </c>
      <c r="P121" s="74">
        <v>830</v>
      </c>
      <c r="Q121" s="74">
        <v>812</v>
      </c>
      <c r="R121" s="74">
        <v>816</v>
      </c>
      <c r="S121" s="74">
        <v>1233</v>
      </c>
      <c r="T121" s="74">
        <v>1098</v>
      </c>
      <c r="U121" s="74">
        <v>1461</v>
      </c>
      <c r="V121" s="74">
        <v>1668</v>
      </c>
      <c r="W121" s="74">
        <v>1185</v>
      </c>
      <c r="X121" s="74">
        <v>336</v>
      </c>
      <c r="Y121" s="74">
        <v>264</v>
      </c>
      <c r="Z121" s="5">
        <f t="shared" si="243"/>
        <v>10554</v>
      </c>
      <c r="AA121" s="72">
        <v>10</v>
      </c>
      <c r="AB121" s="72">
        <v>10</v>
      </c>
      <c r="AC121" s="72">
        <v>10</v>
      </c>
      <c r="AD121" s="72">
        <v>11</v>
      </c>
      <c r="AE121" s="72">
        <v>13</v>
      </c>
      <c r="AF121" s="72">
        <v>15</v>
      </c>
      <c r="AG121" s="72">
        <v>17</v>
      </c>
      <c r="AH121" s="72">
        <v>19</v>
      </c>
      <c r="AI121" s="72">
        <v>16</v>
      </c>
      <c r="AJ121" s="72">
        <v>13</v>
      </c>
      <c r="AK121" s="72">
        <v>12</v>
      </c>
      <c r="AL121" s="9">
        <f t="shared" ref="AL121:AL153" si="248">AVERAGE(AA121:AK121)</f>
        <v>13.272727272727273</v>
      </c>
      <c r="AM121" s="67">
        <f t="shared" si="231"/>
        <v>87.731958762886592</v>
      </c>
      <c r="AN121" s="67">
        <f t="shared" ref="AM121:AN128" si="249">IF(D121=0,0,P121/(D121*AB121)*100)</f>
        <v>89.247311827956992</v>
      </c>
      <c r="AO121" s="67">
        <f t="shared" ref="AO121:AO126" si="250">IF(E121=0,0,Q121/(E121*AC121)*100)</f>
        <v>88.260869565217391</v>
      </c>
      <c r="AP121" s="67">
        <f t="shared" ref="AP121:AP126" si="251">IF(F121=0,0,R121/(F121*AD121)*100)</f>
        <v>89.37568455640745</v>
      </c>
      <c r="AQ121" s="67">
        <f t="shared" ref="AQ121:AQ126" si="252">IF(G121=0,0,S121/(G121*AE121)*100)</f>
        <v>89.477503628447025</v>
      </c>
      <c r="AR121" s="67">
        <f t="shared" ref="AR121:AR126" si="253">IF(H121=0,0,T121/(H121*AF121)*100)</f>
        <v>93.84615384615384</v>
      </c>
      <c r="AS121" s="67">
        <f t="shared" ref="AS121:AS126" si="254">IF(I121=0,0,U121/(I121*AG121)*100)</f>
        <v>93.414322250639387</v>
      </c>
      <c r="AT121" s="67">
        <f t="shared" ref="AT121:AT126" si="255">IF(J121=0,0,V121/(J121*AH121)*100)</f>
        <v>87.789473684210535</v>
      </c>
      <c r="AU121" s="67">
        <f t="shared" ref="AU121:AU126" si="256">IF(K121=0,0,W121/(K121*AI121)*100)</f>
        <v>93.75</v>
      </c>
      <c r="AV121" s="67">
        <f t="shared" ref="AV121:AV124" si="257">IF(L121=0,0,X121/(L121*AJ121)*100)</f>
        <v>99.408284023668642</v>
      </c>
      <c r="AW121" s="67">
        <f t="shared" ref="AW121:AW124" si="258">IF(M121=0,0,Y121/(M121*AK121)*100)</f>
        <v>100</v>
      </c>
      <c r="AX121" s="191">
        <f t="shared" si="230"/>
        <v>92.027414740507993</v>
      </c>
    </row>
    <row r="122" spans="1:50">
      <c r="A122" s="64">
        <v>2</v>
      </c>
      <c r="B122" s="71" t="s">
        <v>138</v>
      </c>
      <c r="C122" s="70">
        <v>82</v>
      </c>
      <c r="D122" s="70">
        <v>75</v>
      </c>
      <c r="E122" s="70">
        <v>83</v>
      </c>
      <c r="F122" s="70">
        <v>65</v>
      </c>
      <c r="G122" s="70">
        <v>66</v>
      </c>
      <c r="H122" s="70">
        <v>93</v>
      </c>
      <c r="I122" s="70">
        <v>86</v>
      </c>
      <c r="J122" s="70">
        <v>55</v>
      </c>
      <c r="K122" s="70">
        <v>73</v>
      </c>
      <c r="L122" s="70">
        <v>22</v>
      </c>
      <c r="M122" s="70">
        <v>21</v>
      </c>
      <c r="N122" s="5">
        <f t="shared" si="242"/>
        <v>721</v>
      </c>
      <c r="O122" s="73">
        <v>734</v>
      </c>
      <c r="P122" s="73">
        <v>630</v>
      </c>
      <c r="Q122" s="73">
        <v>694</v>
      </c>
      <c r="R122" s="73">
        <v>649</v>
      </c>
      <c r="S122" s="73">
        <v>673</v>
      </c>
      <c r="T122" s="73">
        <v>1168</v>
      </c>
      <c r="U122" s="73">
        <v>1247</v>
      </c>
      <c r="V122" s="73">
        <v>832</v>
      </c>
      <c r="W122" s="73">
        <v>1095</v>
      </c>
      <c r="X122" s="73">
        <v>331</v>
      </c>
      <c r="Y122" s="73">
        <v>336</v>
      </c>
      <c r="Z122" s="5">
        <f t="shared" si="243"/>
        <v>8389</v>
      </c>
      <c r="AA122" s="73">
        <v>11</v>
      </c>
      <c r="AB122" s="73">
        <v>11</v>
      </c>
      <c r="AC122" s="73">
        <v>11</v>
      </c>
      <c r="AD122" s="73">
        <v>12</v>
      </c>
      <c r="AE122" s="73">
        <v>14</v>
      </c>
      <c r="AF122" s="73">
        <v>15</v>
      </c>
      <c r="AG122" s="73">
        <v>17</v>
      </c>
      <c r="AH122" s="73">
        <v>18</v>
      </c>
      <c r="AI122" s="73">
        <v>17</v>
      </c>
      <c r="AJ122" s="73">
        <v>16</v>
      </c>
      <c r="AK122" s="73">
        <v>16</v>
      </c>
      <c r="AL122" s="9">
        <f t="shared" si="248"/>
        <v>14.363636363636363</v>
      </c>
      <c r="AM122" s="67">
        <f t="shared" si="231"/>
        <v>81.374722838137473</v>
      </c>
      <c r="AN122" s="67">
        <f t="shared" si="249"/>
        <v>76.363636363636374</v>
      </c>
      <c r="AO122" s="67">
        <f t="shared" si="250"/>
        <v>76.013143483023001</v>
      </c>
      <c r="AP122" s="67">
        <f t="shared" si="251"/>
        <v>83.205128205128204</v>
      </c>
      <c r="AQ122" s="67">
        <f t="shared" si="252"/>
        <v>72.835497835497833</v>
      </c>
      <c r="AR122" s="67">
        <f t="shared" si="253"/>
        <v>83.727598566308245</v>
      </c>
      <c r="AS122" s="67">
        <f t="shared" si="254"/>
        <v>85.294117647058826</v>
      </c>
      <c r="AT122" s="67">
        <f t="shared" si="255"/>
        <v>84.040404040404042</v>
      </c>
      <c r="AU122" s="67">
        <f t="shared" si="256"/>
        <v>88.235294117647058</v>
      </c>
      <c r="AV122" s="67">
        <f t="shared" si="257"/>
        <v>94.034090909090907</v>
      </c>
      <c r="AW122" s="67">
        <f t="shared" si="258"/>
        <v>100</v>
      </c>
      <c r="AX122" s="191">
        <f t="shared" si="230"/>
        <v>84.102148545993813</v>
      </c>
    </row>
    <row r="123" spans="1:50">
      <c r="A123" s="64">
        <v>3</v>
      </c>
      <c r="B123" s="65" t="s">
        <v>139</v>
      </c>
      <c r="C123" s="66">
        <v>46</v>
      </c>
      <c r="D123" s="66">
        <v>39</v>
      </c>
      <c r="E123" s="66">
        <v>55</v>
      </c>
      <c r="F123" s="66">
        <v>48</v>
      </c>
      <c r="G123" s="66">
        <v>44</v>
      </c>
      <c r="H123" s="66">
        <v>47</v>
      </c>
      <c r="I123" s="66">
        <v>61</v>
      </c>
      <c r="J123" s="66">
        <v>51</v>
      </c>
      <c r="K123" s="66">
        <v>44</v>
      </c>
      <c r="L123" s="66">
        <v>23</v>
      </c>
      <c r="M123" s="66">
        <v>14</v>
      </c>
      <c r="N123" s="5">
        <f t="shared" si="242"/>
        <v>472</v>
      </c>
      <c r="O123" s="69">
        <v>368</v>
      </c>
      <c r="P123" s="69">
        <v>351</v>
      </c>
      <c r="Q123" s="69">
        <v>495</v>
      </c>
      <c r="R123" s="69">
        <v>432</v>
      </c>
      <c r="S123" s="69">
        <v>484</v>
      </c>
      <c r="T123" s="69">
        <v>564</v>
      </c>
      <c r="U123" s="69">
        <v>976</v>
      </c>
      <c r="V123" s="69">
        <v>918</v>
      </c>
      <c r="W123" s="69">
        <v>660</v>
      </c>
      <c r="X123" s="69">
        <v>299</v>
      </c>
      <c r="Y123" s="69">
        <v>168</v>
      </c>
      <c r="Z123" s="5">
        <f t="shared" si="243"/>
        <v>5715</v>
      </c>
      <c r="AA123" s="69">
        <v>10</v>
      </c>
      <c r="AB123" s="69">
        <v>11</v>
      </c>
      <c r="AC123" s="69">
        <v>11</v>
      </c>
      <c r="AD123" s="69">
        <v>11</v>
      </c>
      <c r="AE123" s="69">
        <v>13</v>
      </c>
      <c r="AF123" s="69">
        <v>15</v>
      </c>
      <c r="AG123" s="69">
        <v>18</v>
      </c>
      <c r="AH123" s="69">
        <v>20</v>
      </c>
      <c r="AI123" s="69">
        <v>17</v>
      </c>
      <c r="AJ123" s="69">
        <v>13</v>
      </c>
      <c r="AK123" s="69">
        <v>12</v>
      </c>
      <c r="AL123" s="9">
        <f t="shared" si="248"/>
        <v>13.727272727272727</v>
      </c>
      <c r="AM123" s="67">
        <f t="shared" si="231"/>
        <v>80</v>
      </c>
      <c r="AN123" s="67">
        <f t="shared" si="249"/>
        <v>81.818181818181827</v>
      </c>
      <c r="AO123" s="67">
        <f t="shared" si="250"/>
        <v>81.818181818181827</v>
      </c>
      <c r="AP123" s="67">
        <f t="shared" si="251"/>
        <v>81.818181818181827</v>
      </c>
      <c r="AQ123" s="67">
        <f t="shared" si="252"/>
        <v>84.615384615384613</v>
      </c>
      <c r="AR123" s="67">
        <f t="shared" si="253"/>
        <v>80</v>
      </c>
      <c r="AS123" s="67">
        <f t="shared" si="254"/>
        <v>88.888888888888886</v>
      </c>
      <c r="AT123" s="67">
        <f t="shared" si="255"/>
        <v>90</v>
      </c>
      <c r="AU123" s="67">
        <f t="shared" si="256"/>
        <v>88.235294117647058</v>
      </c>
      <c r="AV123" s="67">
        <f t="shared" si="257"/>
        <v>100</v>
      </c>
      <c r="AW123" s="67">
        <f t="shared" si="258"/>
        <v>100</v>
      </c>
      <c r="AX123" s="191">
        <f t="shared" si="230"/>
        <v>87.017646643315089</v>
      </c>
    </row>
    <row r="124" spans="1:50">
      <c r="A124" s="64">
        <v>4</v>
      </c>
      <c r="B124" s="65" t="s">
        <v>140</v>
      </c>
      <c r="C124" s="66">
        <v>26</v>
      </c>
      <c r="D124" s="66">
        <v>20</v>
      </c>
      <c r="E124" s="66">
        <v>21</v>
      </c>
      <c r="F124" s="66">
        <v>25</v>
      </c>
      <c r="G124" s="66">
        <v>16</v>
      </c>
      <c r="H124" s="66">
        <v>16</v>
      </c>
      <c r="I124" s="66">
        <v>15</v>
      </c>
      <c r="J124" s="66">
        <v>12</v>
      </c>
      <c r="K124" s="66">
        <v>15</v>
      </c>
      <c r="L124" s="66">
        <v>5</v>
      </c>
      <c r="M124" s="66">
        <v>4</v>
      </c>
      <c r="N124" s="5">
        <f t="shared" si="242"/>
        <v>175</v>
      </c>
      <c r="O124" s="69">
        <v>247</v>
      </c>
      <c r="P124" s="69">
        <v>191</v>
      </c>
      <c r="Q124" s="69">
        <v>203</v>
      </c>
      <c r="R124" s="69">
        <v>263</v>
      </c>
      <c r="S124" s="69">
        <v>185</v>
      </c>
      <c r="T124" s="69">
        <v>232</v>
      </c>
      <c r="U124" s="69">
        <v>263</v>
      </c>
      <c r="V124" s="69">
        <v>235</v>
      </c>
      <c r="W124" s="69">
        <v>219</v>
      </c>
      <c r="X124" s="69">
        <v>75</v>
      </c>
      <c r="Y124" s="69">
        <v>64</v>
      </c>
      <c r="Z124" s="5">
        <f t="shared" si="243"/>
        <v>2177</v>
      </c>
      <c r="AA124" s="69">
        <v>10</v>
      </c>
      <c r="AB124" s="69">
        <v>10</v>
      </c>
      <c r="AC124" s="69">
        <v>10</v>
      </c>
      <c r="AD124" s="69">
        <v>11</v>
      </c>
      <c r="AE124" s="69">
        <v>12</v>
      </c>
      <c r="AF124" s="69">
        <v>15</v>
      </c>
      <c r="AG124" s="69">
        <v>18</v>
      </c>
      <c r="AH124" s="69">
        <v>20</v>
      </c>
      <c r="AI124" s="69">
        <v>15</v>
      </c>
      <c r="AJ124" s="69">
        <v>15</v>
      </c>
      <c r="AK124" s="69">
        <v>16</v>
      </c>
      <c r="AL124" s="9">
        <f t="shared" si="248"/>
        <v>13.818181818181818</v>
      </c>
      <c r="AM124" s="67">
        <f t="shared" si="231"/>
        <v>95</v>
      </c>
      <c r="AN124" s="67">
        <f t="shared" si="249"/>
        <v>95.5</v>
      </c>
      <c r="AO124" s="67">
        <f t="shared" si="250"/>
        <v>96.666666666666671</v>
      </c>
      <c r="AP124" s="67">
        <f t="shared" si="251"/>
        <v>95.63636363636364</v>
      </c>
      <c r="AQ124" s="67">
        <f t="shared" si="252"/>
        <v>96.354166666666657</v>
      </c>
      <c r="AR124" s="67">
        <f t="shared" si="253"/>
        <v>96.666666666666671</v>
      </c>
      <c r="AS124" s="67">
        <f t="shared" si="254"/>
        <v>97.407407407407405</v>
      </c>
      <c r="AT124" s="67">
        <f t="shared" si="255"/>
        <v>97.916666666666657</v>
      </c>
      <c r="AU124" s="67">
        <f t="shared" si="256"/>
        <v>97.333333333333343</v>
      </c>
      <c r="AV124" s="67">
        <f t="shared" si="257"/>
        <v>100</v>
      </c>
      <c r="AW124" s="67">
        <f t="shared" si="258"/>
        <v>100</v>
      </c>
      <c r="AX124" s="191">
        <f t="shared" si="230"/>
        <v>97.134661003979176</v>
      </c>
    </row>
    <row r="125" spans="1:50">
      <c r="A125" s="64">
        <v>5</v>
      </c>
      <c r="B125" s="65" t="s">
        <v>141</v>
      </c>
      <c r="C125" s="66">
        <v>5</v>
      </c>
      <c r="D125" s="66">
        <v>4</v>
      </c>
      <c r="E125" s="66">
        <v>1</v>
      </c>
      <c r="F125" s="66">
        <v>5</v>
      </c>
      <c r="G125" s="66">
        <v>1</v>
      </c>
      <c r="H125" s="66">
        <v>2</v>
      </c>
      <c r="I125" s="66">
        <v>0</v>
      </c>
      <c r="J125" s="66">
        <v>3</v>
      </c>
      <c r="K125" s="66">
        <v>0</v>
      </c>
      <c r="L125" s="66">
        <v>0</v>
      </c>
      <c r="M125" s="66">
        <v>0</v>
      </c>
      <c r="N125" s="5">
        <f t="shared" si="242"/>
        <v>21</v>
      </c>
      <c r="O125" s="69">
        <v>50</v>
      </c>
      <c r="P125" s="69">
        <v>44</v>
      </c>
      <c r="Q125" s="69">
        <v>11</v>
      </c>
      <c r="R125" s="69">
        <v>60</v>
      </c>
      <c r="S125" s="69">
        <v>13</v>
      </c>
      <c r="T125" s="69">
        <v>28</v>
      </c>
      <c r="U125" s="69">
        <v>0</v>
      </c>
      <c r="V125" s="69">
        <v>54</v>
      </c>
      <c r="W125" s="69">
        <v>0</v>
      </c>
      <c r="X125" s="69">
        <v>0</v>
      </c>
      <c r="Y125" s="69">
        <v>0</v>
      </c>
      <c r="Z125" s="5">
        <f t="shared" si="243"/>
        <v>260</v>
      </c>
      <c r="AA125" s="66">
        <v>10</v>
      </c>
      <c r="AB125" s="66">
        <v>11</v>
      </c>
      <c r="AC125" s="66">
        <v>11</v>
      </c>
      <c r="AD125" s="66">
        <v>12</v>
      </c>
      <c r="AE125" s="66">
        <v>13</v>
      </c>
      <c r="AF125" s="66">
        <v>14</v>
      </c>
      <c r="AG125" s="66"/>
      <c r="AH125" s="66">
        <v>18</v>
      </c>
      <c r="AI125" s="66"/>
      <c r="AJ125" s="66"/>
      <c r="AK125" s="66"/>
      <c r="AL125" s="9">
        <f t="shared" si="248"/>
        <v>12.714285714285714</v>
      </c>
      <c r="AM125" s="67">
        <f t="shared" si="231"/>
        <v>100</v>
      </c>
      <c r="AN125" s="67">
        <f t="shared" si="249"/>
        <v>100</v>
      </c>
      <c r="AO125" s="67">
        <f t="shared" si="250"/>
        <v>100</v>
      </c>
      <c r="AP125" s="67">
        <f t="shared" si="251"/>
        <v>100</v>
      </c>
      <c r="AQ125" s="67">
        <f t="shared" si="252"/>
        <v>100</v>
      </c>
      <c r="AR125" s="67">
        <f t="shared" si="253"/>
        <v>100</v>
      </c>
      <c r="AS125" s="67"/>
      <c r="AT125" s="67">
        <f t="shared" si="255"/>
        <v>100</v>
      </c>
      <c r="AU125" s="67"/>
      <c r="AV125" s="67"/>
      <c r="AW125" s="67"/>
      <c r="AX125" s="191">
        <f t="shared" si="230"/>
        <v>100</v>
      </c>
    </row>
    <row r="126" spans="1:50">
      <c r="A126" s="64">
        <v>6</v>
      </c>
      <c r="B126" s="65" t="s">
        <v>142</v>
      </c>
      <c r="C126" s="66">
        <v>5</v>
      </c>
      <c r="D126" s="66">
        <v>6</v>
      </c>
      <c r="E126" s="66">
        <v>7</v>
      </c>
      <c r="F126" s="66">
        <v>7</v>
      </c>
      <c r="G126" s="66">
        <v>6</v>
      </c>
      <c r="H126" s="66">
        <v>6</v>
      </c>
      <c r="I126" s="66">
        <v>9</v>
      </c>
      <c r="J126" s="66">
        <v>5</v>
      </c>
      <c r="K126" s="66">
        <v>7</v>
      </c>
      <c r="L126" s="66">
        <v>0</v>
      </c>
      <c r="M126" s="66">
        <v>0</v>
      </c>
      <c r="N126" s="5">
        <f t="shared" si="242"/>
        <v>58</v>
      </c>
      <c r="O126" s="69">
        <v>50</v>
      </c>
      <c r="P126" s="69">
        <v>60</v>
      </c>
      <c r="Q126" s="69">
        <v>70</v>
      </c>
      <c r="R126" s="69">
        <v>66</v>
      </c>
      <c r="S126" s="69">
        <v>72</v>
      </c>
      <c r="T126" s="69">
        <v>84</v>
      </c>
      <c r="U126" s="69">
        <v>153</v>
      </c>
      <c r="V126" s="69">
        <v>85</v>
      </c>
      <c r="W126" s="69">
        <v>105</v>
      </c>
      <c r="X126" s="69">
        <v>0</v>
      </c>
      <c r="Y126" s="69">
        <v>0</v>
      </c>
      <c r="Z126" s="5">
        <f t="shared" si="243"/>
        <v>745</v>
      </c>
      <c r="AA126" s="66">
        <v>10</v>
      </c>
      <c r="AB126" s="66">
        <v>10</v>
      </c>
      <c r="AC126" s="66">
        <v>10</v>
      </c>
      <c r="AD126" s="66">
        <v>11</v>
      </c>
      <c r="AE126" s="66">
        <v>12</v>
      </c>
      <c r="AF126" s="66">
        <v>14</v>
      </c>
      <c r="AG126" s="66">
        <v>17</v>
      </c>
      <c r="AH126" s="66">
        <v>17</v>
      </c>
      <c r="AI126" s="66">
        <v>15</v>
      </c>
      <c r="AJ126" s="66"/>
      <c r="AK126" s="66"/>
      <c r="AL126" s="9">
        <f t="shared" si="248"/>
        <v>12.888888888888889</v>
      </c>
      <c r="AM126" s="67">
        <f t="shared" si="231"/>
        <v>100</v>
      </c>
      <c r="AN126" s="67">
        <f t="shared" si="249"/>
        <v>100</v>
      </c>
      <c r="AO126" s="67">
        <f t="shared" si="250"/>
        <v>100</v>
      </c>
      <c r="AP126" s="67">
        <f t="shared" si="251"/>
        <v>85.714285714285708</v>
      </c>
      <c r="AQ126" s="67">
        <f t="shared" si="252"/>
        <v>100</v>
      </c>
      <c r="AR126" s="67">
        <f t="shared" si="253"/>
        <v>100</v>
      </c>
      <c r="AS126" s="67">
        <f t="shared" si="254"/>
        <v>100</v>
      </c>
      <c r="AT126" s="67">
        <f t="shared" si="255"/>
        <v>100</v>
      </c>
      <c r="AU126" s="67">
        <f t="shared" si="256"/>
        <v>100</v>
      </c>
      <c r="AV126" s="67"/>
      <c r="AW126" s="67"/>
      <c r="AX126" s="191">
        <f t="shared" si="230"/>
        <v>98.412698412698418</v>
      </c>
    </row>
    <row r="127" spans="1:50">
      <c r="A127" s="7"/>
      <c r="B127" s="8" t="s">
        <v>143</v>
      </c>
      <c r="C127" s="5">
        <f>C128</f>
        <v>26</v>
      </c>
      <c r="D127" s="5">
        <f t="shared" ref="D127:M127" si="259">D128</f>
        <v>32</v>
      </c>
      <c r="E127" s="5">
        <f t="shared" si="259"/>
        <v>29</v>
      </c>
      <c r="F127" s="5">
        <f t="shared" si="259"/>
        <v>25</v>
      </c>
      <c r="G127" s="5">
        <f t="shared" si="259"/>
        <v>31</v>
      </c>
      <c r="H127" s="5">
        <f t="shared" si="259"/>
        <v>27</v>
      </c>
      <c r="I127" s="5">
        <f t="shared" si="259"/>
        <v>25</v>
      </c>
      <c r="J127" s="5">
        <f t="shared" si="259"/>
        <v>25</v>
      </c>
      <c r="K127" s="5">
        <f t="shared" si="259"/>
        <v>29</v>
      </c>
      <c r="L127" s="5">
        <f t="shared" si="259"/>
        <v>13</v>
      </c>
      <c r="M127" s="5">
        <f t="shared" si="259"/>
        <v>9</v>
      </c>
      <c r="N127" s="5">
        <f t="shared" si="242"/>
        <v>271</v>
      </c>
      <c r="O127" s="17">
        <f>O128</f>
        <v>286</v>
      </c>
      <c r="P127" s="17">
        <f t="shared" ref="P127:Y127" si="260">P128</f>
        <v>336</v>
      </c>
      <c r="Q127" s="17">
        <f t="shared" si="260"/>
        <v>275</v>
      </c>
      <c r="R127" s="17">
        <f t="shared" si="260"/>
        <v>263</v>
      </c>
      <c r="S127" s="17">
        <f t="shared" si="260"/>
        <v>542</v>
      </c>
      <c r="T127" s="17">
        <f t="shared" si="260"/>
        <v>443</v>
      </c>
      <c r="U127" s="17">
        <f t="shared" si="260"/>
        <v>450</v>
      </c>
      <c r="V127" s="17">
        <f t="shared" si="260"/>
        <v>440</v>
      </c>
      <c r="W127" s="17">
        <f t="shared" si="260"/>
        <v>566</v>
      </c>
      <c r="X127" s="17">
        <f t="shared" si="260"/>
        <v>234</v>
      </c>
      <c r="Y127" s="17">
        <f t="shared" si="260"/>
        <v>162</v>
      </c>
      <c r="Z127" s="5">
        <f t="shared" si="243"/>
        <v>3997</v>
      </c>
      <c r="AA127" s="5">
        <f>AA128</f>
        <v>11</v>
      </c>
      <c r="AB127" s="5">
        <f t="shared" ref="AB127:AK127" si="261">AB128</f>
        <v>11</v>
      </c>
      <c r="AC127" s="5">
        <f t="shared" si="261"/>
        <v>10</v>
      </c>
      <c r="AD127" s="5">
        <f t="shared" si="261"/>
        <v>11</v>
      </c>
      <c r="AE127" s="5">
        <f t="shared" si="261"/>
        <v>18</v>
      </c>
      <c r="AF127" s="5">
        <f t="shared" si="261"/>
        <v>17</v>
      </c>
      <c r="AG127" s="5">
        <f t="shared" si="261"/>
        <v>19</v>
      </c>
      <c r="AH127" s="5">
        <f t="shared" si="261"/>
        <v>18</v>
      </c>
      <c r="AI127" s="5">
        <f t="shared" si="261"/>
        <v>20</v>
      </c>
      <c r="AJ127" s="5">
        <f t="shared" si="261"/>
        <v>18</v>
      </c>
      <c r="AK127" s="5">
        <f t="shared" si="261"/>
        <v>18</v>
      </c>
      <c r="AL127" s="9">
        <f t="shared" si="248"/>
        <v>15.545454545454545</v>
      </c>
      <c r="AM127" s="9">
        <f>AM128</f>
        <v>100</v>
      </c>
      <c r="AN127" s="9">
        <f t="shared" ref="AN127:AW127" si="262">AN128</f>
        <v>95.454545454545453</v>
      </c>
      <c r="AO127" s="9">
        <f t="shared" si="262"/>
        <v>94.827586206896555</v>
      </c>
      <c r="AP127" s="9">
        <f t="shared" si="262"/>
        <v>95.63636363636364</v>
      </c>
      <c r="AQ127" s="9">
        <f t="shared" si="262"/>
        <v>97.132616487455195</v>
      </c>
      <c r="AR127" s="9">
        <f t="shared" si="262"/>
        <v>96.514161220043576</v>
      </c>
      <c r="AS127" s="9">
        <f t="shared" si="262"/>
        <v>94.73684210526315</v>
      </c>
      <c r="AT127" s="9">
        <f t="shared" si="262"/>
        <v>97.777777777777771</v>
      </c>
      <c r="AU127" s="9">
        <f t="shared" si="262"/>
        <v>97.586206896551715</v>
      </c>
      <c r="AV127" s="9">
        <f t="shared" si="262"/>
        <v>100</v>
      </c>
      <c r="AW127" s="9">
        <f t="shared" si="262"/>
        <v>100</v>
      </c>
      <c r="AX127" s="191">
        <f t="shared" si="230"/>
        <v>97.242372707717919</v>
      </c>
    </row>
    <row r="128" spans="1:50">
      <c r="A128" s="193">
        <v>1</v>
      </c>
      <c r="B128" s="194" t="s">
        <v>144</v>
      </c>
      <c r="C128" s="195">
        <v>26</v>
      </c>
      <c r="D128" s="195">
        <v>32</v>
      </c>
      <c r="E128" s="195">
        <v>29</v>
      </c>
      <c r="F128" s="195">
        <v>25</v>
      </c>
      <c r="G128" s="195">
        <v>31</v>
      </c>
      <c r="H128" s="195">
        <v>27</v>
      </c>
      <c r="I128" s="195">
        <v>25</v>
      </c>
      <c r="J128" s="195">
        <v>25</v>
      </c>
      <c r="K128" s="195">
        <v>29</v>
      </c>
      <c r="L128" s="195">
        <v>13</v>
      </c>
      <c r="M128" s="195">
        <v>9</v>
      </c>
      <c r="N128" s="5">
        <f t="shared" si="242"/>
        <v>271</v>
      </c>
      <c r="O128" s="195">
        <v>286</v>
      </c>
      <c r="P128" s="195">
        <v>336</v>
      </c>
      <c r="Q128" s="195">
        <v>275</v>
      </c>
      <c r="R128" s="195">
        <v>263</v>
      </c>
      <c r="S128" s="195">
        <v>542</v>
      </c>
      <c r="T128" s="195">
        <v>443</v>
      </c>
      <c r="U128" s="195">
        <v>450</v>
      </c>
      <c r="V128" s="195">
        <v>440</v>
      </c>
      <c r="W128" s="195">
        <v>566</v>
      </c>
      <c r="X128" s="195">
        <v>234</v>
      </c>
      <c r="Y128" s="195">
        <v>162</v>
      </c>
      <c r="Z128" s="5">
        <f t="shared" si="243"/>
        <v>3997</v>
      </c>
      <c r="AA128" s="195">
        <v>11</v>
      </c>
      <c r="AB128" s="195">
        <v>11</v>
      </c>
      <c r="AC128" s="195">
        <v>10</v>
      </c>
      <c r="AD128" s="195">
        <v>11</v>
      </c>
      <c r="AE128" s="195">
        <v>18</v>
      </c>
      <c r="AF128" s="195">
        <v>17</v>
      </c>
      <c r="AG128" s="195">
        <v>19</v>
      </c>
      <c r="AH128" s="195">
        <v>18</v>
      </c>
      <c r="AI128" s="195">
        <v>20</v>
      </c>
      <c r="AJ128" s="195">
        <v>18</v>
      </c>
      <c r="AK128" s="195">
        <v>18</v>
      </c>
      <c r="AL128" s="9">
        <f t="shared" si="248"/>
        <v>15.545454545454545</v>
      </c>
      <c r="AM128" s="196">
        <f t="shared" si="249"/>
        <v>100</v>
      </c>
      <c r="AN128" s="237">
        <f t="shared" ref="AN128" si="263">IF(D128=0,0,P128/(D128*AB128)*100)</f>
        <v>95.454545454545453</v>
      </c>
      <c r="AO128" s="237">
        <f t="shared" ref="AO128" si="264">IF(E128=0,0,Q128/(E128*AC128)*100)</f>
        <v>94.827586206896555</v>
      </c>
      <c r="AP128" s="237">
        <f t="shared" ref="AP128" si="265">IF(F128=0,0,R128/(F128*AD128)*100)</f>
        <v>95.63636363636364</v>
      </c>
      <c r="AQ128" s="237">
        <f t="shared" ref="AQ128" si="266">IF(G128=0,0,S128/(G128*AE128)*100)</f>
        <v>97.132616487455195</v>
      </c>
      <c r="AR128" s="237">
        <f t="shared" ref="AR128" si="267">IF(H128=0,0,T128/(H128*AF128)*100)</f>
        <v>96.514161220043576</v>
      </c>
      <c r="AS128" s="237">
        <f t="shared" ref="AS128" si="268">IF(I128=0,0,U128/(I128*AG128)*100)</f>
        <v>94.73684210526315</v>
      </c>
      <c r="AT128" s="237">
        <f t="shared" ref="AT128" si="269">IF(J128=0,0,V128/(J128*AH128)*100)</f>
        <v>97.777777777777771</v>
      </c>
      <c r="AU128" s="237">
        <f t="shared" ref="AU128" si="270">IF(K128=0,0,W128/(K128*AI128)*100)</f>
        <v>97.586206896551715</v>
      </c>
      <c r="AV128" s="237">
        <f t="shared" ref="AV128" si="271">IF(L128=0,0,X128/(L128*AJ128)*100)</f>
        <v>100</v>
      </c>
      <c r="AW128" s="237">
        <f t="shared" ref="AW128" si="272">IF(M128=0,0,Y128/(M128*AK128)*100)</f>
        <v>100</v>
      </c>
      <c r="AX128" s="191">
        <f t="shared" si="230"/>
        <v>97.242372707717919</v>
      </c>
    </row>
    <row r="129" spans="1:50">
      <c r="A129" s="7"/>
      <c r="B129" s="18" t="s">
        <v>145</v>
      </c>
      <c r="C129" s="19">
        <f>SUM(C130:C132)</f>
        <v>116</v>
      </c>
      <c r="D129" s="19">
        <f t="shared" ref="D129:M129" si="273">SUM(D130:D132)</f>
        <v>103</v>
      </c>
      <c r="E129" s="19">
        <f t="shared" si="273"/>
        <v>95</v>
      </c>
      <c r="F129" s="19">
        <f t="shared" si="273"/>
        <v>92</v>
      </c>
      <c r="G129" s="19">
        <f t="shared" si="273"/>
        <v>89</v>
      </c>
      <c r="H129" s="19">
        <f t="shared" si="273"/>
        <v>122</v>
      </c>
      <c r="I129" s="19">
        <f t="shared" si="273"/>
        <v>97</v>
      </c>
      <c r="J129" s="19">
        <f t="shared" si="273"/>
        <v>80</v>
      </c>
      <c r="K129" s="19">
        <f t="shared" si="273"/>
        <v>73</v>
      </c>
      <c r="L129" s="19">
        <f t="shared" si="273"/>
        <v>43</v>
      </c>
      <c r="M129" s="19">
        <f t="shared" si="273"/>
        <v>47</v>
      </c>
      <c r="N129" s="5">
        <f t="shared" si="242"/>
        <v>957</v>
      </c>
      <c r="O129" s="5">
        <f t="shared" ref="O129:Y129" si="274">SUM(O130:O132)</f>
        <v>972</v>
      </c>
      <c r="P129" s="5">
        <f t="shared" si="274"/>
        <v>873</v>
      </c>
      <c r="Q129" s="5">
        <f t="shared" si="274"/>
        <v>834</v>
      </c>
      <c r="R129" s="5">
        <f t="shared" si="274"/>
        <v>860</v>
      </c>
      <c r="S129" s="5">
        <f t="shared" si="274"/>
        <v>991</v>
      </c>
      <c r="T129" s="5">
        <f t="shared" si="274"/>
        <v>1493</v>
      </c>
      <c r="U129" s="5">
        <f t="shared" si="274"/>
        <v>1560</v>
      </c>
      <c r="V129" s="5">
        <f t="shared" si="274"/>
        <v>1371</v>
      </c>
      <c r="W129" s="5">
        <f t="shared" si="274"/>
        <v>1088</v>
      </c>
      <c r="X129" s="5">
        <f t="shared" si="274"/>
        <v>618</v>
      </c>
      <c r="Y129" s="5">
        <f t="shared" si="274"/>
        <v>644</v>
      </c>
      <c r="Z129" s="5">
        <f t="shared" si="243"/>
        <v>11304</v>
      </c>
      <c r="AA129" s="19">
        <f>AVERAGE(AA130:AA132)</f>
        <v>9.3333333333333339</v>
      </c>
      <c r="AB129" s="19">
        <f t="shared" ref="AB129:AK129" si="275">AVERAGE(AB130:AB132)</f>
        <v>9.3333333333333339</v>
      </c>
      <c r="AC129" s="19">
        <f t="shared" si="275"/>
        <v>9.3333333333333339</v>
      </c>
      <c r="AD129" s="19">
        <f t="shared" si="275"/>
        <v>10.333333333333334</v>
      </c>
      <c r="AE129" s="19">
        <f t="shared" si="275"/>
        <v>12.666666666666666</v>
      </c>
      <c r="AF129" s="19">
        <f t="shared" si="275"/>
        <v>14.333333333333334</v>
      </c>
      <c r="AG129" s="19">
        <f t="shared" si="275"/>
        <v>17.333333333333332</v>
      </c>
      <c r="AH129" s="19">
        <f t="shared" si="275"/>
        <v>19</v>
      </c>
      <c r="AI129" s="19">
        <f t="shared" si="275"/>
        <v>16.333333333333332</v>
      </c>
      <c r="AJ129" s="19">
        <f t="shared" si="275"/>
        <v>15.5</v>
      </c>
      <c r="AK129" s="19">
        <f t="shared" si="275"/>
        <v>15</v>
      </c>
      <c r="AL129" s="9">
        <f t="shared" si="248"/>
        <v>13.5</v>
      </c>
      <c r="AM129" s="9">
        <f>AVERAGE(AM130:AM132)</f>
        <v>92.295081967213108</v>
      </c>
      <c r="AN129" s="9">
        <f t="shared" ref="AN129:AW129" si="276">AVERAGE(AN130:AN132)</f>
        <v>92.893081761006286</v>
      </c>
      <c r="AO129" s="9">
        <f t="shared" si="276"/>
        <v>94.769647696476966</v>
      </c>
      <c r="AP129" s="9">
        <f t="shared" si="276"/>
        <v>92.999222999222994</v>
      </c>
      <c r="AQ129" s="9">
        <f t="shared" si="276"/>
        <v>92.23290598290599</v>
      </c>
      <c r="AR129" s="9">
        <f t="shared" si="276"/>
        <v>89.978256142639694</v>
      </c>
      <c r="AS129" s="9">
        <f t="shared" si="276"/>
        <v>94.492374727668846</v>
      </c>
      <c r="AT129" s="9">
        <f t="shared" si="276"/>
        <v>90.041279669762645</v>
      </c>
      <c r="AU129" s="9">
        <f t="shared" si="276"/>
        <v>97.453703703703695</v>
      </c>
      <c r="AV129" s="9">
        <f t="shared" si="276"/>
        <v>92.738095238095241</v>
      </c>
      <c r="AW129" s="9">
        <f t="shared" si="276"/>
        <v>91.347517730496449</v>
      </c>
      <c r="AX129" s="191">
        <f t="shared" si="230"/>
        <v>92.840106147199251</v>
      </c>
    </row>
    <row r="130" spans="1:50">
      <c r="A130" s="420">
        <v>110</v>
      </c>
      <c r="B130" s="421" t="s">
        <v>146</v>
      </c>
      <c r="C130" s="422">
        <v>50</v>
      </c>
      <c r="D130" s="422">
        <v>48</v>
      </c>
      <c r="E130" s="422">
        <v>51</v>
      </c>
      <c r="F130" s="422">
        <v>49</v>
      </c>
      <c r="G130" s="422">
        <v>44</v>
      </c>
      <c r="H130" s="422">
        <v>44</v>
      </c>
      <c r="I130" s="422">
        <v>43</v>
      </c>
      <c r="J130" s="422">
        <v>29</v>
      </c>
      <c r="K130" s="422">
        <v>24</v>
      </c>
      <c r="L130" s="422">
        <v>22</v>
      </c>
      <c r="M130" s="422">
        <v>0</v>
      </c>
      <c r="N130" s="418">
        <v>404</v>
      </c>
      <c r="O130" s="422">
        <v>450</v>
      </c>
      <c r="P130" s="422">
        <v>432</v>
      </c>
      <c r="Q130" s="422">
        <v>459</v>
      </c>
      <c r="R130" s="422">
        <v>441</v>
      </c>
      <c r="S130" s="422">
        <v>484</v>
      </c>
      <c r="T130" s="422">
        <v>572</v>
      </c>
      <c r="U130" s="422">
        <v>688</v>
      </c>
      <c r="V130" s="422">
        <v>493</v>
      </c>
      <c r="W130" s="422">
        <v>360</v>
      </c>
      <c r="X130" s="422">
        <v>286</v>
      </c>
      <c r="Y130" s="422">
        <v>0</v>
      </c>
      <c r="Z130" s="418">
        <v>4665</v>
      </c>
      <c r="AA130" s="422">
        <v>10</v>
      </c>
      <c r="AB130" s="422">
        <v>10</v>
      </c>
      <c r="AC130" s="422">
        <v>10</v>
      </c>
      <c r="AD130" s="422">
        <v>11</v>
      </c>
      <c r="AE130" s="422">
        <v>13</v>
      </c>
      <c r="AF130" s="422">
        <v>15</v>
      </c>
      <c r="AG130" s="422">
        <v>18</v>
      </c>
      <c r="AH130" s="422">
        <v>19</v>
      </c>
      <c r="AI130" s="422">
        <v>16</v>
      </c>
      <c r="AJ130" s="422">
        <v>15</v>
      </c>
      <c r="AK130" s="422"/>
      <c r="AL130" s="419">
        <v>12.45</v>
      </c>
      <c r="AM130" s="423">
        <f t="shared" ref="AM130:AM132" si="277">IF(C130=0,0,O130/(C130*AA130)*100)</f>
        <v>90</v>
      </c>
      <c r="AN130" s="423">
        <f t="shared" ref="AN130:AN132" si="278">IF(D130=0,0,P130/(D130*AB130)*100)</f>
        <v>90</v>
      </c>
      <c r="AO130" s="423">
        <f t="shared" ref="AO130:AO132" si="279">IF(E130=0,0,Q130/(E130*AC130)*100)</f>
        <v>90</v>
      </c>
      <c r="AP130" s="423">
        <f t="shared" ref="AP130:AP132" si="280">IF(F130=0,0,R130/(F130*AD130)*100)</f>
        <v>81.818181818181827</v>
      </c>
      <c r="AQ130" s="423">
        <f t="shared" ref="AQ130:AQ132" si="281">IF(G130=0,0,S130/(G130*AE130)*100)</f>
        <v>84.615384615384613</v>
      </c>
      <c r="AR130" s="423">
        <f t="shared" ref="AR130:AR132" si="282">IF(H130=0,0,T130/(H130*AF130)*100)</f>
        <v>86.666666666666671</v>
      </c>
      <c r="AS130" s="423">
        <f t="shared" ref="AS130:AS132" si="283">IF(I130=0,0,U130/(I130*AG130)*100)</f>
        <v>88.888888888888886</v>
      </c>
      <c r="AT130" s="423">
        <f t="shared" ref="AT130:AT131" si="284">IF(J130=0,0,V130/(J130*AH130)*100)</f>
        <v>89.473684210526315</v>
      </c>
      <c r="AU130" s="423">
        <f t="shared" ref="AU130:AU132" si="285">IF(K130=0,0,W130/(K130*AI130)*100)</f>
        <v>93.75</v>
      </c>
      <c r="AV130" s="423">
        <f t="shared" ref="AV130:AV131" si="286">IF(L130=0,0,X130/(L130*AJ130)*100)</f>
        <v>86.666666666666671</v>
      </c>
      <c r="AW130" s="423"/>
      <c r="AX130" s="191">
        <f t="shared" si="230"/>
        <v>88.187947286631498</v>
      </c>
    </row>
    <row r="131" spans="1:50">
      <c r="A131" s="420">
        <v>111</v>
      </c>
      <c r="B131" s="421" t="s">
        <v>147</v>
      </c>
      <c r="C131" s="422">
        <v>61</v>
      </c>
      <c r="D131" s="422">
        <v>53</v>
      </c>
      <c r="E131" s="422">
        <v>41</v>
      </c>
      <c r="F131" s="422">
        <v>39</v>
      </c>
      <c r="G131" s="422">
        <v>40</v>
      </c>
      <c r="H131" s="422">
        <v>73</v>
      </c>
      <c r="I131" s="422">
        <v>50</v>
      </c>
      <c r="J131" s="422">
        <v>51</v>
      </c>
      <c r="K131" s="422">
        <v>48</v>
      </c>
      <c r="L131" s="422">
        <v>21</v>
      </c>
      <c r="M131" s="422">
        <v>47</v>
      </c>
      <c r="N131" s="418">
        <v>524</v>
      </c>
      <c r="O131" s="422">
        <v>477</v>
      </c>
      <c r="P131" s="422">
        <v>423</v>
      </c>
      <c r="Q131" s="422">
        <v>348</v>
      </c>
      <c r="R131" s="422">
        <v>379</v>
      </c>
      <c r="S131" s="422">
        <v>442</v>
      </c>
      <c r="T131" s="422">
        <v>851</v>
      </c>
      <c r="U131" s="422">
        <v>804</v>
      </c>
      <c r="V131" s="422">
        <v>878</v>
      </c>
      <c r="W131" s="422">
        <v>710</v>
      </c>
      <c r="X131" s="422">
        <v>332</v>
      </c>
      <c r="Y131" s="422">
        <v>644</v>
      </c>
      <c r="Z131" s="418">
        <v>6288</v>
      </c>
      <c r="AA131" s="422">
        <v>9</v>
      </c>
      <c r="AB131" s="422">
        <v>9</v>
      </c>
      <c r="AC131" s="422">
        <v>9</v>
      </c>
      <c r="AD131" s="422">
        <v>10</v>
      </c>
      <c r="AE131" s="422">
        <v>12</v>
      </c>
      <c r="AF131" s="422">
        <v>14</v>
      </c>
      <c r="AG131" s="422">
        <v>17</v>
      </c>
      <c r="AH131" s="422">
        <v>19</v>
      </c>
      <c r="AI131" s="422">
        <v>15</v>
      </c>
      <c r="AJ131" s="422">
        <v>16</v>
      </c>
      <c r="AK131" s="422">
        <v>15</v>
      </c>
      <c r="AL131" s="419">
        <v>13.181818181818182</v>
      </c>
      <c r="AM131" s="423">
        <f t="shared" si="277"/>
        <v>86.885245901639337</v>
      </c>
      <c r="AN131" s="423">
        <f t="shared" si="278"/>
        <v>88.679245283018872</v>
      </c>
      <c r="AO131" s="423">
        <f t="shared" si="279"/>
        <v>94.308943089430898</v>
      </c>
      <c r="AP131" s="423">
        <f t="shared" si="280"/>
        <v>97.179487179487182</v>
      </c>
      <c r="AQ131" s="423">
        <f t="shared" si="281"/>
        <v>92.083333333333329</v>
      </c>
      <c r="AR131" s="423">
        <f t="shared" si="282"/>
        <v>83.268101761252439</v>
      </c>
      <c r="AS131" s="423">
        <f t="shared" si="283"/>
        <v>94.588235294117652</v>
      </c>
      <c r="AT131" s="423">
        <f t="shared" si="284"/>
        <v>90.60887512899896</v>
      </c>
      <c r="AU131" s="423">
        <f t="shared" si="285"/>
        <v>98.611111111111114</v>
      </c>
      <c r="AV131" s="423">
        <f t="shared" si="286"/>
        <v>98.80952380952381</v>
      </c>
      <c r="AW131" s="423">
        <f t="shared" ref="AW131" si="287">IF(M131=0,0,Y131/(M131*AK131)*100)</f>
        <v>91.347517730496449</v>
      </c>
      <c r="AX131" s="191">
        <f t="shared" si="230"/>
        <v>92.397238147491819</v>
      </c>
    </row>
    <row r="132" spans="1:50">
      <c r="A132" s="420">
        <v>112</v>
      </c>
      <c r="B132" s="421" t="s">
        <v>148</v>
      </c>
      <c r="C132" s="422">
        <v>5</v>
      </c>
      <c r="D132" s="422">
        <v>2</v>
      </c>
      <c r="E132" s="422">
        <v>3</v>
      </c>
      <c r="F132" s="422">
        <v>4</v>
      </c>
      <c r="G132" s="422">
        <v>5</v>
      </c>
      <c r="H132" s="422">
        <v>5</v>
      </c>
      <c r="I132" s="422">
        <v>4</v>
      </c>
      <c r="J132" s="422">
        <v>0</v>
      </c>
      <c r="K132" s="422">
        <v>1</v>
      </c>
      <c r="L132" s="422">
        <v>0</v>
      </c>
      <c r="M132" s="422">
        <v>0</v>
      </c>
      <c r="N132" s="418">
        <v>29</v>
      </c>
      <c r="O132" s="422">
        <v>45</v>
      </c>
      <c r="P132" s="422">
        <v>18</v>
      </c>
      <c r="Q132" s="422">
        <v>27</v>
      </c>
      <c r="R132" s="422">
        <v>40</v>
      </c>
      <c r="S132" s="422">
        <v>65</v>
      </c>
      <c r="T132" s="422">
        <v>70</v>
      </c>
      <c r="U132" s="422">
        <v>68</v>
      </c>
      <c r="V132" s="422">
        <v>0</v>
      </c>
      <c r="W132" s="422">
        <v>18</v>
      </c>
      <c r="X132" s="422">
        <v>0</v>
      </c>
      <c r="Y132" s="422">
        <v>0</v>
      </c>
      <c r="Z132" s="418">
        <v>351</v>
      </c>
      <c r="AA132" s="422">
        <v>9</v>
      </c>
      <c r="AB132" s="422">
        <v>9</v>
      </c>
      <c r="AC132" s="422">
        <v>9</v>
      </c>
      <c r="AD132" s="422">
        <v>10</v>
      </c>
      <c r="AE132" s="422">
        <v>13</v>
      </c>
      <c r="AF132" s="422">
        <v>14</v>
      </c>
      <c r="AG132" s="422">
        <v>17</v>
      </c>
      <c r="AH132" s="422"/>
      <c r="AI132" s="422">
        <v>18</v>
      </c>
      <c r="AJ132" s="422"/>
      <c r="AK132" s="422"/>
      <c r="AL132" s="419">
        <v>11</v>
      </c>
      <c r="AM132" s="423">
        <f t="shared" si="277"/>
        <v>100</v>
      </c>
      <c r="AN132" s="423">
        <f t="shared" si="278"/>
        <v>100</v>
      </c>
      <c r="AO132" s="423">
        <f t="shared" si="279"/>
        <v>100</v>
      </c>
      <c r="AP132" s="423">
        <f t="shared" si="280"/>
        <v>100</v>
      </c>
      <c r="AQ132" s="423">
        <f t="shared" si="281"/>
        <v>100</v>
      </c>
      <c r="AR132" s="423">
        <f t="shared" si="282"/>
        <v>100</v>
      </c>
      <c r="AS132" s="423">
        <f t="shared" si="283"/>
        <v>100</v>
      </c>
      <c r="AT132" s="423"/>
      <c r="AU132" s="423">
        <f t="shared" si="285"/>
        <v>100</v>
      </c>
      <c r="AV132" s="423"/>
      <c r="AW132" s="423"/>
      <c r="AX132" s="191">
        <f t="shared" si="230"/>
        <v>100</v>
      </c>
    </row>
    <row r="133" spans="1:50">
      <c r="A133" s="7"/>
      <c r="B133" s="18" t="s">
        <v>149</v>
      </c>
      <c r="C133" s="19">
        <f>SUM(C134:C140)</f>
        <v>448</v>
      </c>
      <c r="D133" s="19">
        <f t="shared" ref="D133:M133" si="288">SUM(D134:D140)</f>
        <v>439</v>
      </c>
      <c r="E133" s="19">
        <f t="shared" si="288"/>
        <v>439</v>
      </c>
      <c r="F133" s="19">
        <f t="shared" si="288"/>
        <v>387</v>
      </c>
      <c r="G133" s="19">
        <f t="shared" si="288"/>
        <v>409</v>
      </c>
      <c r="H133" s="19">
        <f t="shared" si="288"/>
        <v>416</v>
      </c>
      <c r="I133" s="19">
        <f t="shared" si="288"/>
        <v>414</v>
      </c>
      <c r="J133" s="19">
        <f t="shared" si="288"/>
        <v>462</v>
      </c>
      <c r="K133" s="19">
        <f t="shared" si="288"/>
        <v>424</v>
      </c>
      <c r="L133" s="19">
        <f t="shared" si="288"/>
        <v>145</v>
      </c>
      <c r="M133" s="19">
        <f t="shared" si="288"/>
        <v>170</v>
      </c>
      <c r="N133" s="5">
        <f t="shared" si="242"/>
        <v>4153</v>
      </c>
      <c r="O133" s="17">
        <f>SUM(O134:O140)</f>
        <v>4576</v>
      </c>
      <c r="P133" s="17">
        <f t="shared" ref="P133:Y133" si="289">SUM(P134:P140)</f>
        <v>4756</v>
      </c>
      <c r="Q133" s="17">
        <f t="shared" si="289"/>
        <v>4763</v>
      </c>
      <c r="R133" s="17">
        <f t="shared" si="289"/>
        <v>4622</v>
      </c>
      <c r="S133" s="17">
        <f t="shared" si="289"/>
        <v>5563</v>
      </c>
      <c r="T133" s="17">
        <f t="shared" si="289"/>
        <v>6355</v>
      </c>
      <c r="U133" s="17">
        <f t="shared" si="289"/>
        <v>7788</v>
      </c>
      <c r="V133" s="17">
        <f t="shared" si="289"/>
        <v>9064</v>
      </c>
      <c r="W133" s="17">
        <f t="shared" si="289"/>
        <v>7185</v>
      </c>
      <c r="X133" s="17">
        <f t="shared" si="289"/>
        <v>2298</v>
      </c>
      <c r="Y133" s="17">
        <f t="shared" si="289"/>
        <v>2704</v>
      </c>
      <c r="Z133" s="5">
        <f t="shared" si="243"/>
        <v>59674</v>
      </c>
      <c r="AA133" s="19">
        <f>AVERAGE(AA134:AA140)</f>
        <v>11</v>
      </c>
      <c r="AB133" s="19">
        <f t="shared" ref="AB133:AK133" si="290">AVERAGE(AB134:AB140)</f>
        <v>11.142857142857142</v>
      </c>
      <c r="AC133" s="19">
        <f t="shared" si="290"/>
        <v>11.142857142857142</v>
      </c>
      <c r="AD133" s="19">
        <f t="shared" si="290"/>
        <v>12.142857142857142</v>
      </c>
      <c r="AE133" s="19">
        <f t="shared" si="290"/>
        <v>14.285714285714286</v>
      </c>
      <c r="AF133" s="19">
        <f t="shared" si="290"/>
        <v>16.142857142857142</v>
      </c>
      <c r="AG133" s="19">
        <f t="shared" si="290"/>
        <v>19.285714285714285</v>
      </c>
      <c r="AH133" s="19">
        <f t="shared" si="290"/>
        <v>20.285714285714285</v>
      </c>
      <c r="AI133" s="19">
        <f t="shared" si="290"/>
        <v>17.857142857142858</v>
      </c>
      <c r="AJ133" s="19">
        <f t="shared" si="290"/>
        <v>15.5</v>
      </c>
      <c r="AK133" s="19">
        <f t="shared" si="290"/>
        <v>15.428571428571429</v>
      </c>
      <c r="AL133" s="9">
        <f t="shared" si="248"/>
        <v>14.928571428571427</v>
      </c>
      <c r="AM133" s="9">
        <f>AVERAGE(AM134:AM140)</f>
        <v>89.962634031762065</v>
      </c>
      <c r="AN133" s="9">
        <f t="shared" ref="AN133:AW133" si="291">AVERAGE(AN134:AN140)</f>
        <v>93.275285690652709</v>
      </c>
      <c r="AO133" s="9">
        <f t="shared" si="291"/>
        <v>94.005718867434638</v>
      </c>
      <c r="AP133" s="9">
        <f t="shared" si="291"/>
        <v>95.217224058687478</v>
      </c>
      <c r="AQ133" s="9">
        <f t="shared" si="291"/>
        <v>97.036387288179554</v>
      </c>
      <c r="AR133" s="9">
        <f t="shared" si="291"/>
        <v>96.371891705400103</v>
      </c>
      <c r="AS133" s="9">
        <f t="shared" si="291"/>
        <v>95.150686506259902</v>
      </c>
      <c r="AT133" s="9">
        <f t="shared" si="291"/>
        <v>94.964511729894568</v>
      </c>
      <c r="AU133" s="9">
        <f t="shared" si="291"/>
        <v>93.951941641946846</v>
      </c>
      <c r="AV133" s="9">
        <f t="shared" si="291"/>
        <v>100</v>
      </c>
      <c r="AW133" s="9">
        <f t="shared" si="291"/>
        <v>100</v>
      </c>
      <c r="AX133" s="191">
        <f t="shared" si="230"/>
        <v>95.448752865474361</v>
      </c>
    </row>
    <row r="134" spans="1:50" s="58" customFormat="1">
      <c r="A134" s="58">
        <v>113</v>
      </c>
      <c r="B134" s="58" t="s">
        <v>150</v>
      </c>
      <c r="C134" s="58">
        <v>70</v>
      </c>
      <c r="D134" s="58">
        <v>72</v>
      </c>
      <c r="E134" s="58">
        <v>74</v>
      </c>
      <c r="F134" s="58">
        <v>53</v>
      </c>
      <c r="G134" s="58">
        <v>69</v>
      </c>
      <c r="H134" s="58">
        <v>61</v>
      </c>
      <c r="I134" s="58">
        <v>70</v>
      </c>
      <c r="J134" s="58">
        <v>69</v>
      </c>
      <c r="K134" s="58">
        <v>75</v>
      </c>
      <c r="L134" s="58">
        <v>32</v>
      </c>
      <c r="M134" s="58">
        <v>34</v>
      </c>
      <c r="N134" s="5">
        <f t="shared" si="242"/>
        <v>679</v>
      </c>
      <c r="O134" s="58">
        <v>770</v>
      </c>
      <c r="P134" s="58">
        <v>792</v>
      </c>
      <c r="Q134" s="58">
        <v>814</v>
      </c>
      <c r="R134" s="58">
        <v>636</v>
      </c>
      <c r="S134" s="58">
        <v>966</v>
      </c>
      <c r="T134" s="58">
        <v>976</v>
      </c>
      <c r="U134" s="58">
        <v>1400</v>
      </c>
      <c r="V134" s="58">
        <v>1449</v>
      </c>
      <c r="W134" s="58">
        <v>1350</v>
      </c>
      <c r="X134" s="58">
        <v>512</v>
      </c>
      <c r="Y134" s="58">
        <v>544</v>
      </c>
      <c r="Z134" s="5">
        <f t="shared" si="243"/>
        <v>10209</v>
      </c>
      <c r="AA134" s="58">
        <v>11</v>
      </c>
      <c r="AB134" s="58">
        <v>11</v>
      </c>
      <c r="AC134" s="58">
        <v>11</v>
      </c>
      <c r="AD134" s="58">
        <v>12</v>
      </c>
      <c r="AE134" s="58">
        <v>14</v>
      </c>
      <c r="AF134" s="58">
        <v>16</v>
      </c>
      <c r="AG134" s="58">
        <v>20</v>
      </c>
      <c r="AH134" s="58">
        <v>21</v>
      </c>
      <c r="AI134" s="58">
        <v>18</v>
      </c>
      <c r="AJ134" s="58">
        <v>16</v>
      </c>
      <c r="AK134" s="58">
        <v>16</v>
      </c>
      <c r="AL134" s="9">
        <f t="shared" si="248"/>
        <v>15.090909090909092</v>
      </c>
      <c r="AM134" s="150">
        <f t="shared" ref="AM134:AM149" si="292">IF(C134=0,0,O134/(C134*AA134)*100)</f>
        <v>100</v>
      </c>
      <c r="AN134" s="150">
        <f t="shared" ref="AN134:AN140" si="293">IF(D134=0,0,P134/(D134*AB134)*100)</f>
        <v>100</v>
      </c>
      <c r="AO134" s="150">
        <f t="shared" ref="AO134:AO140" si="294">IF(E134=0,0,Q134/(E134*AC134)*100)</f>
        <v>100</v>
      </c>
      <c r="AP134" s="150">
        <f t="shared" ref="AP134:AP140" si="295">IF(F134=0,0,R134/(F134*AD134)*100)</f>
        <v>100</v>
      </c>
      <c r="AQ134" s="150">
        <f t="shared" ref="AQ134:AQ140" si="296">IF(G134=0,0,S134/(G134*AE134)*100)</f>
        <v>100</v>
      </c>
      <c r="AR134" s="150">
        <f t="shared" ref="AR134:AR140" si="297">IF(H134=0,0,T134/(H134*AF134)*100)</f>
        <v>100</v>
      </c>
      <c r="AS134" s="150">
        <f t="shared" ref="AS134:AS140" si="298">IF(I134=0,0,U134/(I134*AG134)*100)</f>
        <v>100</v>
      </c>
      <c r="AT134" s="150">
        <f t="shared" ref="AT134:AT140" si="299">IF(J134=0,0,V134/(J134*AH134)*100)</f>
        <v>100</v>
      </c>
      <c r="AU134" s="150">
        <f t="shared" ref="AU134:AU140" si="300">IF(K134=0,0,W134/(K134*AI134)*100)</f>
        <v>100</v>
      </c>
      <c r="AV134" s="150">
        <f t="shared" ref="AV134:AV138" si="301">IF(L134=0,0,X134/(L134*AJ134)*100)</f>
        <v>100</v>
      </c>
      <c r="AW134" s="150">
        <f t="shared" ref="AV134:AW140" si="302">IF(M134=0,0,Y134/(M134*AK134)*100)</f>
        <v>100</v>
      </c>
      <c r="AX134" s="191">
        <f t="shared" si="230"/>
        <v>100</v>
      </c>
    </row>
    <row r="135" spans="1:50" s="58" customFormat="1">
      <c r="A135" s="58">
        <v>114</v>
      </c>
      <c r="B135" s="58" t="s">
        <v>151</v>
      </c>
      <c r="C135" s="58">
        <v>96</v>
      </c>
      <c r="D135" s="58">
        <v>98</v>
      </c>
      <c r="E135" s="58">
        <v>89</v>
      </c>
      <c r="F135" s="58">
        <v>82</v>
      </c>
      <c r="G135" s="58">
        <v>86</v>
      </c>
      <c r="H135" s="58">
        <v>94</v>
      </c>
      <c r="I135" s="58">
        <v>103</v>
      </c>
      <c r="J135" s="58">
        <v>98</v>
      </c>
      <c r="K135" s="58">
        <v>100</v>
      </c>
      <c r="L135" s="58">
        <v>27</v>
      </c>
      <c r="M135" s="58">
        <v>42</v>
      </c>
      <c r="N135" s="5">
        <f t="shared" si="242"/>
        <v>915</v>
      </c>
      <c r="O135" s="58">
        <v>864</v>
      </c>
      <c r="P135" s="58">
        <v>1170</v>
      </c>
      <c r="Q135" s="58">
        <v>1062</v>
      </c>
      <c r="R135" s="58">
        <v>1063</v>
      </c>
      <c r="S135" s="58">
        <v>1206</v>
      </c>
      <c r="T135" s="58">
        <v>1410</v>
      </c>
      <c r="U135" s="58">
        <v>1847</v>
      </c>
      <c r="V135" s="58">
        <v>1779</v>
      </c>
      <c r="W135" s="58">
        <v>1500</v>
      </c>
      <c r="X135" s="58">
        <v>405</v>
      </c>
      <c r="Y135" s="58">
        <v>672</v>
      </c>
      <c r="Z135" s="5">
        <f t="shared" si="243"/>
        <v>12978</v>
      </c>
      <c r="AA135" s="58">
        <v>11</v>
      </c>
      <c r="AB135" s="58">
        <v>12</v>
      </c>
      <c r="AC135" s="58">
        <v>12</v>
      </c>
      <c r="AD135" s="58">
        <v>13</v>
      </c>
      <c r="AE135" s="58">
        <v>15</v>
      </c>
      <c r="AF135" s="58">
        <v>17</v>
      </c>
      <c r="AG135" s="58">
        <v>19</v>
      </c>
      <c r="AH135" s="58">
        <v>21</v>
      </c>
      <c r="AI135" s="58">
        <v>18</v>
      </c>
      <c r="AJ135" s="58">
        <v>15</v>
      </c>
      <c r="AK135" s="58">
        <v>16</v>
      </c>
      <c r="AL135" s="9">
        <f t="shared" si="248"/>
        <v>15.363636363636363</v>
      </c>
      <c r="AM135" s="150">
        <f t="shared" si="292"/>
        <v>81.818181818181827</v>
      </c>
      <c r="AN135" s="150">
        <f t="shared" si="293"/>
        <v>99.489795918367349</v>
      </c>
      <c r="AO135" s="150">
        <f t="shared" si="294"/>
        <v>99.438202247191015</v>
      </c>
      <c r="AP135" s="150">
        <f t="shared" si="295"/>
        <v>99.718574108818018</v>
      </c>
      <c r="AQ135" s="150">
        <f t="shared" si="296"/>
        <v>93.488372093023258</v>
      </c>
      <c r="AR135" s="150">
        <f t="shared" si="297"/>
        <v>88.235294117647058</v>
      </c>
      <c r="AS135" s="150">
        <f t="shared" si="298"/>
        <v>94.379151762902396</v>
      </c>
      <c r="AT135" s="150">
        <f t="shared" si="299"/>
        <v>86.443148688046648</v>
      </c>
      <c r="AU135" s="150">
        <f t="shared" si="300"/>
        <v>83.333333333333343</v>
      </c>
      <c r="AV135" s="150">
        <f t="shared" si="301"/>
        <v>100</v>
      </c>
      <c r="AW135" s="150">
        <f t="shared" si="302"/>
        <v>100</v>
      </c>
      <c r="AX135" s="191">
        <f t="shared" si="230"/>
        <v>93.304004917046441</v>
      </c>
    </row>
    <row r="136" spans="1:50" s="58" customFormat="1">
      <c r="A136" s="58">
        <v>115</v>
      </c>
      <c r="B136" s="58" t="s">
        <v>152</v>
      </c>
      <c r="C136" s="58">
        <v>134</v>
      </c>
      <c r="D136" s="58">
        <v>118</v>
      </c>
      <c r="E136" s="58">
        <v>139</v>
      </c>
      <c r="F136" s="58">
        <v>104</v>
      </c>
      <c r="G136" s="58">
        <v>114</v>
      </c>
      <c r="H136" s="58">
        <v>112</v>
      </c>
      <c r="I136" s="58">
        <v>108</v>
      </c>
      <c r="J136" s="58">
        <v>147</v>
      </c>
      <c r="K136" s="58">
        <v>113</v>
      </c>
      <c r="L136" s="58">
        <v>28</v>
      </c>
      <c r="M136" s="58">
        <v>35</v>
      </c>
      <c r="N136" s="5">
        <f t="shared" si="242"/>
        <v>1152</v>
      </c>
      <c r="O136" s="58">
        <v>1384</v>
      </c>
      <c r="P136" s="58">
        <v>1192</v>
      </c>
      <c r="Q136" s="58">
        <v>1423</v>
      </c>
      <c r="R136" s="58">
        <v>1200</v>
      </c>
      <c r="S136" s="58">
        <v>1420</v>
      </c>
      <c r="T136" s="58">
        <v>1584</v>
      </c>
      <c r="U136" s="58">
        <v>2080</v>
      </c>
      <c r="V136" s="58">
        <v>2834</v>
      </c>
      <c r="W136" s="58">
        <v>1960</v>
      </c>
      <c r="X136" s="58">
        <v>364</v>
      </c>
      <c r="Y136" s="58">
        <v>525</v>
      </c>
      <c r="Z136" s="5">
        <f t="shared" ref="Z136:Z166" si="303">SUM(O136:Y136)</f>
        <v>15966</v>
      </c>
      <c r="AA136" s="58">
        <v>11</v>
      </c>
      <c r="AB136" s="58">
        <v>11</v>
      </c>
      <c r="AC136" s="58">
        <v>11</v>
      </c>
      <c r="AD136" s="58">
        <v>12</v>
      </c>
      <c r="AE136" s="58">
        <v>13</v>
      </c>
      <c r="AF136" s="58">
        <v>15</v>
      </c>
      <c r="AG136" s="58">
        <v>20</v>
      </c>
      <c r="AH136" s="58">
        <v>20</v>
      </c>
      <c r="AI136" s="58">
        <v>18</v>
      </c>
      <c r="AJ136" s="58">
        <v>13</v>
      </c>
      <c r="AK136" s="58">
        <v>15</v>
      </c>
      <c r="AL136" s="9">
        <f t="shared" si="248"/>
        <v>14.454545454545455</v>
      </c>
      <c r="AM136" s="150">
        <f t="shared" si="292"/>
        <v>93.894165535956574</v>
      </c>
      <c r="AN136" s="150">
        <f t="shared" si="293"/>
        <v>91.833590138674879</v>
      </c>
      <c r="AO136" s="150">
        <f t="shared" si="294"/>
        <v>93.067364290385868</v>
      </c>
      <c r="AP136" s="150">
        <f t="shared" si="295"/>
        <v>96.15384615384616</v>
      </c>
      <c r="AQ136" s="150">
        <f t="shared" si="296"/>
        <v>95.816464237516868</v>
      </c>
      <c r="AR136" s="150">
        <f t="shared" si="297"/>
        <v>94.285714285714278</v>
      </c>
      <c r="AS136" s="150">
        <f t="shared" si="298"/>
        <v>96.296296296296291</v>
      </c>
      <c r="AT136" s="150">
        <f t="shared" si="299"/>
        <v>96.394557823129261</v>
      </c>
      <c r="AU136" s="150">
        <f t="shared" si="300"/>
        <v>96.361848574237953</v>
      </c>
      <c r="AV136" s="150">
        <f t="shared" si="301"/>
        <v>100</v>
      </c>
      <c r="AW136" s="150">
        <f t="shared" si="302"/>
        <v>100</v>
      </c>
      <c r="AX136" s="191">
        <f t="shared" si="230"/>
        <v>95.827622485068915</v>
      </c>
    </row>
    <row r="137" spans="1:50" s="58" customFormat="1">
      <c r="A137" s="58">
        <v>116</v>
      </c>
      <c r="B137" s="58" t="s">
        <v>31</v>
      </c>
      <c r="C137" s="58">
        <v>107</v>
      </c>
      <c r="D137" s="58">
        <v>111</v>
      </c>
      <c r="E137" s="58">
        <v>102</v>
      </c>
      <c r="F137" s="58">
        <v>105</v>
      </c>
      <c r="G137" s="58">
        <v>97</v>
      </c>
      <c r="H137" s="58">
        <v>115</v>
      </c>
      <c r="I137" s="58">
        <v>92</v>
      </c>
      <c r="J137" s="58">
        <v>103</v>
      </c>
      <c r="K137" s="58">
        <v>97</v>
      </c>
      <c r="L137" s="58">
        <v>48</v>
      </c>
      <c r="M137" s="58">
        <v>45</v>
      </c>
      <c r="N137" s="5">
        <f t="shared" si="242"/>
        <v>1022</v>
      </c>
      <c r="O137" s="58">
        <v>1177</v>
      </c>
      <c r="P137" s="58">
        <v>1221</v>
      </c>
      <c r="Q137" s="58">
        <v>1122</v>
      </c>
      <c r="R137" s="58">
        <v>1260</v>
      </c>
      <c r="S137" s="58">
        <v>1358</v>
      </c>
      <c r="T137" s="58">
        <v>1840</v>
      </c>
      <c r="U137" s="58">
        <v>1748</v>
      </c>
      <c r="V137" s="58">
        <v>2163</v>
      </c>
      <c r="W137" s="58">
        <v>1746</v>
      </c>
      <c r="X137" s="58">
        <v>864</v>
      </c>
      <c r="Y137" s="58">
        <v>765</v>
      </c>
      <c r="Z137" s="5">
        <f t="shared" si="303"/>
        <v>15264</v>
      </c>
      <c r="AA137" s="58">
        <v>11</v>
      </c>
      <c r="AB137" s="58">
        <v>11</v>
      </c>
      <c r="AC137" s="58">
        <v>11</v>
      </c>
      <c r="AD137" s="58">
        <v>12</v>
      </c>
      <c r="AE137" s="58">
        <v>14</v>
      </c>
      <c r="AF137" s="58">
        <v>16</v>
      </c>
      <c r="AG137" s="58">
        <v>19</v>
      </c>
      <c r="AH137" s="58">
        <v>21</v>
      </c>
      <c r="AI137" s="58">
        <v>18</v>
      </c>
      <c r="AJ137" s="58">
        <v>18</v>
      </c>
      <c r="AK137" s="58">
        <v>17</v>
      </c>
      <c r="AL137" s="9">
        <f t="shared" si="248"/>
        <v>15.272727272727273</v>
      </c>
      <c r="AM137" s="150">
        <f t="shared" si="292"/>
        <v>100</v>
      </c>
      <c r="AN137" s="150">
        <f t="shared" si="293"/>
        <v>100</v>
      </c>
      <c r="AO137" s="150">
        <f t="shared" si="294"/>
        <v>100</v>
      </c>
      <c r="AP137" s="150">
        <f t="shared" si="295"/>
        <v>100</v>
      </c>
      <c r="AQ137" s="150">
        <f t="shared" si="296"/>
        <v>100</v>
      </c>
      <c r="AR137" s="150">
        <f t="shared" si="297"/>
        <v>100</v>
      </c>
      <c r="AS137" s="150">
        <f t="shared" si="298"/>
        <v>100</v>
      </c>
      <c r="AT137" s="150">
        <f t="shared" si="299"/>
        <v>100</v>
      </c>
      <c r="AU137" s="150">
        <f t="shared" si="300"/>
        <v>100</v>
      </c>
      <c r="AV137" s="150">
        <f t="shared" si="301"/>
        <v>100</v>
      </c>
      <c r="AW137" s="150">
        <f t="shared" si="302"/>
        <v>100</v>
      </c>
      <c r="AX137" s="191">
        <f t="shared" si="230"/>
        <v>100</v>
      </c>
    </row>
    <row r="138" spans="1:50" s="58" customFormat="1">
      <c r="A138" s="58">
        <v>117</v>
      </c>
      <c r="B138" s="58" t="s">
        <v>153</v>
      </c>
      <c r="C138" s="58">
        <v>9</v>
      </c>
      <c r="D138" s="58">
        <v>7</v>
      </c>
      <c r="E138" s="58">
        <v>8</v>
      </c>
      <c r="F138" s="58">
        <v>10</v>
      </c>
      <c r="G138" s="58">
        <v>14</v>
      </c>
      <c r="H138" s="58">
        <v>9</v>
      </c>
      <c r="I138" s="58">
        <v>5</v>
      </c>
      <c r="J138" s="58">
        <v>11</v>
      </c>
      <c r="K138" s="58">
        <v>10</v>
      </c>
      <c r="L138" s="58">
        <v>3</v>
      </c>
      <c r="M138" s="58">
        <v>2</v>
      </c>
      <c r="N138" s="5">
        <f t="shared" si="242"/>
        <v>88</v>
      </c>
      <c r="O138" s="58">
        <v>83</v>
      </c>
      <c r="P138" s="58">
        <v>66</v>
      </c>
      <c r="Q138" s="58">
        <v>76</v>
      </c>
      <c r="R138" s="58">
        <v>109</v>
      </c>
      <c r="S138" s="58">
        <v>203</v>
      </c>
      <c r="T138" s="58">
        <v>134</v>
      </c>
      <c r="U138" s="58">
        <v>87</v>
      </c>
      <c r="V138" s="58">
        <v>191</v>
      </c>
      <c r="W138" s="58">
        <v>165</v>
      </c>
      <c r="X138" s="58">
        <v>48</v>
      </c>
      <c r="Y138" s="58">
        <v>30</v>
      </c>
      <c r="Z138" s="5">
        <f t="shared" si="303"/>
        <v>1192</v>
      </c>
      <c r="AA138" s="58">
        <v>11</v>
      </c>
      <c r="AB138" s="58">
        <v>11</v>
      </c>
      <c r="AC138" s="58">
        <v>11</v>
      </c>
      <c r="AD138" s="58">
        <v>12</v>
      </c>
      <c r="AE138" s="58">
        <v>15</v>
      </c>
      <c r="AF138" s="58">
        <v>16</v>
      </c>
      <c r="AG138" s="58">
        <v>19</v>
      </c>
      <c r="AH138" s="58">
        <v>19</v>
      </c>
      <c r="AI138" s="58">
        <v>18</v>
      </c>
      <c r="AJ138" s="58">
        <v>16</v>
      </c>
      <c r="AK138" s="58">
        <v>15</v>
      </c>
      <c r="AL138" s="9">
        <f t="shared" si="248"/>
        <v>14.818181818181818</v>
      </c>
      <c r="AM138" s="150">
        <f t="shared" si="292"/>
        <v>83.838383838383834</v>
      </c>
      <c r="AN138" s="150">
        <f t="shared" si="293"/>
        <v>85.714285714285708</v>
      </c>
      <c r="AO138" s="150">
        <f t="shared" si="294"/>
        <v>86.36363636363636</v>
      </c>
      <c r="AP138" s="150">
        <f t="shared" si="295"/>
        <v>90.833333333333329</v>
      </c>
      <c r="AQ138" s="150">
        <f t="shared" si="296"/>
        <v>96.666666666666671</v>
      </c>
      <c r="AR138" s="150">
        <f t="shared" si="297"/>
        <v>93.055555555555557</v>
      </c>
      <c r="AS138" s="150">
        <f t="shared" si="298"/>
        <v>91.578947368421055</v>
      </c>
      <c r="AT138" s="150">
        <f t="shared" si="299"/>
        <v>91.387559808612437</v>
      </c>
      <c r="AU138" s="150">
        <f t="shared" si="300"/>
        <v>91.666666666666657</v>
      </c>
      <c r="AV138" s="150">
        <f t="shared" si="301"/>
        <v>100</v>
      </c>
      <c r="AW138" s="150">
        <f t="shared" si="302"/>
        <v>100</v>
      </c>
      <c r="AX138" s="191">
        <f t="shared" si="230"/>
        <v>91.918639574141963</v>
      </c>
    </row>
    <row r="139" spans="1:50" s="58" customFormat="1">
      <c r="A139" s="58">
        <v>118</v>
      </c>
      <c r="B139" s="58" t="s">
        <v>154</v>
      </c>
      <c r="C139" s="58">
        <v>13</v>
      </c>
      <c r="D139" s="58">
        <v>10</v>
      </c>
      <c r="E139" s="58">
        <v>13</v>
      </c>
      <c r="F139" s="58">
        <v>15</v>
      </c>
      <c r="G139" s="58">
        <v>10</v>
      </c>
      <c r="H139" s="58">
        <v>13</v>
      </c>
      <c r="I139" s="58">
        <v>14</v>
      </c>
      <c r="J139" s="58">
        <v>19</v>
      </c>
      <c r="K139" s="58">
        <v>8</v>
      </c>
      <c r="L139" s="58">
        <v>0</v>
      </c>
      <c r="M139" s="58">
        <v>4</v>
      </c>
      <c r="N139" s="5">
        <f t="shared" si="242"/>
        <v>119</v>
      </c>
      <c r="O139" s="58">
        <v>125</v>
      </c>
      <c r="P139" s="58">
        <v>100</v>
      </c>
      <c r="Q139" s="58">
        <v>129</v>
      </c>
      <c r="R139" s="58">
        <v>172</v>
      </c>
      <c r="S139" s="58">
        <v>136</v>
      </c>
      <c r="T139" s="58">
        <v>220</v>
      </c>
      <c r="U139" s="58">
        <v>249</v>
      </c>
      <c r="V139" s="58">
        <v>363</v>
      </c>
      <c r="W139" s="58">
        <v>135</v>
      </c>
      <c r="X139" s="58">
        <v>0</v>
      </c>
      <c r="Y139" s="58">
        <v>64</v>
      </c>
      <c r="Z139" s="5">
        <f t="shared" si="303"/>
        <v>1693</v>
      </c>
      <c r="AA139" s="58">
        <v>11</v>
      </c>
      <c r="AB139" s="58">
        <v>11</v>
      </c>
      <c r="AC139" s="58">
        <v>11</v>
      </c>
      <c r="AD139" s="58">
        <v>12</v>
      </c>
      <c r="AE139" s="58">
        <v>14</v>
      </c>
      <c r="AF139" s="58">
        <v>17</v>
      </c>
      <c r="AG139" s="58">
        <v>19</v>
      </c>
      <c r="AH139" s="58">
        <v>20</v>
      </c>
      <c r="AI139" s="58">
        <v>17</v>
      </c>
      <c r="AK139" s="58">
        <v>16</v>
      </c>
      <c r="AL139" s="9">
        <f t="shared" si="248"/>
        <v>14.8</v>
      </c>
      <c r="AM139" s="150">
        <f t="shared" si="292"/>
        <v>87.412587412587413</v>
      </c>
      <c r="AN139" s="150">
        <f t="shared" si="293"/>
        <v>90.909090909090907</v>
      </c>
      <c r="AO139" s="150">
        <f t="shared" si="294"/>
        <v>90.209790209790214</v>
      </c>
      <c r="AP139" s="150">
        <f t="shared" si="295"/>
        <v>95.555555555555557</v>
      </c>
      <c r="AQ139" s="150">
        <f t="shared" si="296"/>
        <v>97.142857142857139</v>
      </c>
      <c r="AR139" s="150">
        <f t="shared" si="297"/>
        <v>99.547511312217196</v>
      </c>
      <c r="AS139" s="150">
        <f t="shared" si="298"/>
        <v>93.609022556390968</v>
      </c>
      <c r="AT139" s="150">
        <f t="shared" si="299"/>
        <v>95.526315789473685</v>
      </c>
      <c r="AU139" s="150">
        <f t="shared" si="300"/>
        <v>99.264705882352942</v>
      </c>
      <c r="AV139" s="150"/>
      <c r="AW139" s="150">
        <f t="shared" si="302"/>
        <v>100</v>
      </c>
      <c r="AX139" s="191">
        <f t="shared" si="230"/>
        <v>94.917743677031609</v>
      </c>
    </row>
    <row r="140" spans="1:50" s="58" customFormat="1">
      <c r="A140" s="58">
        <v>119</v>
      </c>
      <c r="B140" s="58" t="s">
        <v>155</v>
      </c>
      <c r="C140" s="58">
        <v>19</v>
      </c>
      <c r="D140" s="58">
        <v>23</v>
      </c>
      <c r="E140" s="58">
        <v>14</v>
      </c>
      <c r="F140" s="58">
        <v>18</v>
      </c>
      <c r="G140" s="58">
        <v>19</v>
      </c>
      <c r="H140" s="58">
        <v>12</v>
      </c>
      <c r="I140" s="58">
        <v>22</v>
      </c>
      <c r="J140" s="58">
        <v>15</v>
      </c>
      <c r="K140" s="58">
        <v>21</v>
      </c>
      <c r="L140" s="58">
        <v>7</v>
      </c>
      <c r="M140" s="58">
        <v>8</v>
      </c>
      <c r="N140" s="5">
        <f t="shared" si="242"/>
        <v>178</v>
      </c>
      <c r="O140" s="58">
        <v>173</v>
      </c>
      <c r="P140" s="58">
        <v>215</v>
      </c>
      <c r="Q140" s="58">
        <v>137</v>
      </c>
      <c r="R140" s="58">
        <v>182</v>
      </c>
      <c r="S140" s="58">
        <v>274</v>
      </c>
      <c r="T140" s="58">
        <v>191</v>
      </c>
      <c r="U140" s="58">
        <v>377</v>
      </c>
      <c r="V140" s="58">
        <v>285</v>
      </c>
      <c r="W140" s="58">
        <v>329</v>
      </c>
      <c r="X140" s="58">
        <v>105</v>
      </c>
      <c r="Y140" s="58">
        <v>104</v>
      </c>
      <c r="Z140" s="5">
        <f t="shared" si="303"/>
        <v>2372</v>
      </c>
      <c r="AA140" s="58">
        <v>11</v>
      </c>
      <c r="AB140" s="58">
        <v>11</v>
      </c>
      <c r="AC140" s="58">
        <v>11</v>
      </c>
      <c r="AD140" s="58">
        <v>12</v>
      </c>
      <c r="AE140" s="58">
        <v>15</v>
      </c>
      <c r="AF140" s="58">
        <v>16</v>
      </c>
      <c r="AG140" s="58">
        <v>19</v>
      </c>
      <c r="AH140" s="58">
        <v>20</v>
      </c>
      <c r="AI140" s="58">
        <v>18</v>
      </c>
      <c r="AJ140" s="58">
        <v>15</v>
      </c>
      <c r="AK140" s="58">
        <v>13</v>
      </c>
      <c r="AL140" s="9">
        <f t="shared" si="248"/>
        <v>14.636363636363637</v>
      </c>
      <c r="AM140" s="150">
        <f t="shared" si="292"/>
        <v>82.775119617224874</v>
      </c>
      <c r="AN140" s="150">
        <f t="shared" si="293"/>
        <v>84.980237154150188</v>
      </c>
      <c r="AO140" s="150">
        <f t="shared" si="294"/>
        <v>88.961038961038966</v>
      </c>
      <c r="AP140" s="150">
        <f t="shared" si="295"/>
        <v>84.259259259259252</v>
      </c>
      <c r="AQ140" s="150">
        <f t="shared" si="296"/>
        <v>96.140350877192986</v>
      </c>
      <c r="AR140" s="150">
        <f t="shared" si="297"/>
        <v>99.479166666666657</v>
      </c>
      <c r="AS140" s="150">
        <f t="shared" si="298"/>
        <v>90.191387559808618</v>
      </c>
      <c r="AT140" s="150">
        <f t="shared" si="299"/>
        <v>95</v>
      </c>
      <c r="AU140" s="150">
        <f t="shared" si="300"/>
        <v>87.037037037037038</v>
      </c>
      <c r="AV140" s="150">
        <f t="shared" si="302"/>
        <v>100</v>
      </c>
      <c r="AW140" s="150">
        <f t="shared" si="302"/>
        <v>100</v>
      </c>
      <c r="AX140" s="191">
        <f t="shared" si="230"/>
        <v>91.711236102943516</v>
      </c>
    </row>
    <row r="141" spans="1:50">
      <c r="A141" s="7"/>
      <c r="B141" s="18" t="s">
        <v>156</v>
      </c>
      <c r="C141" s="19">
        <f>SUM(C142:C147)</f>
        <v>135</v>
      </c>
      <c r="D141" s="19">
        <f t="shared" ref="D141:M141" si="304">SUM(D142:D147)</f>
        <v>146</v>
      </c>
      <c r="E141" s="19">
        <f t="shared" si="304"/>
        <v>138</v>
      </c>
      <c r="F141" s="19">
        <f t="shared" si="304"/>
        <v>124</v>
      </c>
      <c r="G141" s="19">
        <f t="shared" si="304"/>
        <v>108</v>
      </c>
      <c r="H141" s="19">
        <f t="shared" si="304"/>
        <v>139</v>
      </c>
      <c r="I141" s="19">
        <f t="shared" si="304"/>
        <v>130</v>
      </c>
      <c r="J141" s="19">
        <f t="shared" si="304"/>
        <v>122</v>
      </c>
      <c r="K141" s="19">
        <f t="shared" si="304"/>
        <v>137</v>
      </c>
      <c r="L141" s="19">
        <f t="shared" si="304"/>
        <v>54</v>
      </c>
      <c r="M141" s="19">
        <f t="shared" si="304"/>
        <v>49</v>
      </c>
      <c r="N141" s="5">
        <f t="shared" si="242"/>
        <v>1282</v>
      </c>
      <c r="O141" s="19">
        <f t="shared" ref="O141:Y141" si="305">SUM(O142:O147)</f>
        <v>1095</v>
      </c>
      <c r="P141" s="19">
        <f t="shared" si="305"/>
        <v>1142</v>
      </c>
      <c r="Q141" s="19">
        <f t="shared" si="305"/>
        <v>1095</v>
      </c>
      <c r="R141" s="19">
        <f t="shared" si="305"/>
        <v>1106</v>
      </c>
      <c r="S141" s="19">
        <f t="shared" si="305"/>
        <v>1085</v>
      </c>
      <c r="T141" s="19">
        <f t="shared" si="305"/>
        <v>1561</v>
      </c>
      <c r="U141" s="19">
        <f t="shared" si="305"/>
        <v>1796</v>
      </c>
      <c r="V141" s="19">
        <f t="shared" si="305"/>
        <v>1938</v>
      </c>
      <c r="W141" s="19">
        <f t="shared" si="305"/>
        <v>1924</v>
      </c>
      <c r="X141" s="19">
        <f t="shared" si="305"/>
        <v>659</v>
      </c>
      <c r="Y141" s="19">
        <f t="shared" si="305"/>
        <v>659</v>
      </c>
      <c r="Z141" s="5">
        <f t="shared" si="303"/>
        <v>14060</v>
      </c>
      <c r="AA141" s="19">
        <f>AVERAGE(AA142:AA147)</f>
        <v>9.4</v>
      </c>
      <c r="AB141" s="19">
        <f t="shared" ref="AB141:AK141" si="306">AVERAGE(AB142:AB147)</f>
        <v>9.6666666666666661</v>
      </c>
      <c r="AC141" s="19">
        <f t="shared" si="306"/>
        <v>9.6666666666666661</v>
      </c>
      <c r="AD141" s="19">
        <f t="shared" si="306"/>
        <v>10.666666666666666</v>
      </c>
      <c r="AE141" s="19">
        <f t="shared" si="306"/>
        <v>12.333333333333334</v>
      </c>
      <c r="AF141" s="19">
        <f t="shared" si="306"/>
        <v>14.333333333333334</v>
      </c>
      <c r="AG141" s="19">
        <f t="shared" si="306"/>
        <v>17.166666666666668</v>
      </c>
      <c r="AH141" s="19">
        <f t="shared" si="306"/>
        <v>18.333333333333332</v>
      </c>
      <c r="AI141" s="19">
        <f t="shared" si="306"/>
        <v>15.666666666666666</v>
      </c>
      <c r="AJ141" s="19">
        <f t="shared" si="306"/>
        <v>13.833333333333334</v>
      </c>
      <c r="AK141" s="19">
        <f t="shared" si="306"/>
        <v>14.2</v>
      </c>
      <c r="AL141" s="9">
        <f t="shared" si="248"/>
        <v>13.206060606060605</v>
      </c>
      <c r="AM141" s="9">
        <f>AVERAGE(AM142:AM147)</f>
        <v>89.230066623683655</v>
      </c>
      <c r="AN141" s="9">
        <f t="shared" ref="AN141:AW141" si="307">AVERAGE(AN142:AN147)</f>
        <v>86.375246720074301</v>
      </c>
      <c r="AO141" s="9">
        <f t="shared" si="307"/>
        <v>86.567637155872447</v>
      </c>
      <c r="AP141" s="9">
        <f t="shared" si="307"/>
        <v>88.810541310541296</v>
      </c>
      <c r="AQ141" s="9">
        <f t="shared" si="307"/>
        <v>87.513597513597517</v>
      </c>
      <c r="AR141" s="9">
        <f t="shared" si="307"/>
        <v>87.599443480370212</v>
      </c>
      <c r="AS141" s="9">
        <f t="shared" si="307"/>
        <v>88.070962190544222</v>
      </c>
      <c r="AT141" s="9">
        <f t="shared" si="307"/>
        <v>88.293816344504705</v>
      </c>
      <c r="AU141" s="9">
        <f t="shared" si="307"/>
        <v>91.87551872600892</v>
      </c>
      <c r="AV141" s="9">
        <f t="shared" si="307"/>
        <v>96.111111111111128</v>
      </c>
      <c r="AW141" s="9">
        <f t="shared" si="307"/>
        <v>97.083333333333329</v>
      </c>
      <c r="AX141" s="191">
        <f t="shared" si="230"/>
        <v>89.775570409967429</v>
      </c>
    </row>
    <row r="142" spans="1:50">
      <c r="A142" s="56">
        <v>1</v>
      </c>
      <c r="B142" s="57" t="s">
        <v>157</v>
      </c>
      <c r="C142" s="58">
        <v>46</v>
      </c>
      <c r="D142" s="58">
        <v>43</v>
      </c>
      <c r="E142" s="58">
        <v>43</v>
      </c>
      <c r="F142" s="58">
        <v>31</v>
      </c>
      <c r="G142" s="58">
        <v>42</v>
      </c>
      <c r="H142" s="58">
        <v>25</v>
      </c>
      <c r="I142" s="58">
        <v>38</v>
      </c>
      <c r="J142" s="58">
        <v>21</v>
      </c>
      <c r="K142" s="58">
        <v>39</v>
      </c>
      <c r="L142" s="58">
        <v>11</v>
      </c>
      <c r="M142" s="58">
        <v>13</v>
      </c>
      <c r="N142" s="5">
        <f t="shared" si="242"/>
        <v>352</v>
      </c>
      <c r="O142" s="58">
        <v>414</v>
      </c>
      <c r="P142" s="58">
        <v>387</v>
      </c>
      <c r="Q142" s="58">
        <v>387</v>
      </c>
      <c r="R142" s="58">
        <v>310</v>
      </c>
      <c r="S142" s="58">
        <v>420</v>
      </c>
      <c r="T142" s="58">
        <v>350</v>
      </c>
      <c r="U142" s="58">
        <v>570</v>
      </c>
      <c r="V142" s="58">
        <v>315</v>
      </c>
      <c r="W142" s="58">
        <v>585</v>
      </c>
      <c r="X142" s="58">
        <v>154</v>
      </c>
      <c r="Y142" s="58">
        <v>195</v>
      </c>
      <c r="Z142" s="5">
        <f t="shared" si="303"/>
        <v>4087</v>
      </c>
      <c r="AA142" s="58">
        <v>9</v>
      </c>
      <c r="AB142" s="58">
        <v>11</v>
      </c>
      <c r="AC142" s="58">
        <v>11</v>
      </c>
      <c r="AD142" s="58">
        <v>12</v>
      </c>
      <c r="AE142" s="58">
        <v>13</v>
      </c>
      <c r="AF142" s="58">
        <v>16</v>
      </c>
      <c r="AG142" s="58">
        <v>19</v>
      </c>
      <c r="AH142" s="58">
        <v>20</v>
      </c>
      <c r="AI142" s="58">
        <v>17</v>
      </c>
      <c r="AJ142" s="58">
        <v>14</v>
      </c>
      <c r="AK142" s="58">
        <v>16</v>
      </c>
      <c r="AL142" s="9">
        <f t="shared" si="248"/>
        <v>14.363636363636363</v>
      </c>
      <c r="AM142" s="225">
        <f t="shared" si="292"/>
        <v>100</v>
      </c>
      <c r="AN142" s="225">
        <f t="shared" ref="AN142:AN147" si="308">IF(D142=0,0,P142/(D142*AB142)*100)</f>
        <v>81.818181818181827</v>
      </c>
      <c r="AO142" s="225">
        <f t="shared" ref="AO142:AO147" si="309">IF(E142=0,0,Q142/(E142*AC142)*100)</f>
        <v>81.818181818181827</v>
      </c>
      <c r="AP142" s="225">
        <f t="shared" ref="AP142:AP147" si="310">IF(F142=0,0,R142/(F142*AD142)*100)</f>
        <v>83.333333333333343</v>
      </c>
      <c r="AQ142" s="225">
        <f t="shared" ref="AQ142:AQ147" si="311">IF(G142=0,0,S142/(G142*AE142)*100)</f>
        <v>76.923076923076934</v>
      </c>
      <c r="AR142" s="225">
        <f t="shared" ref="AR142:AR147" si="312">IF(H142=0,0,T142/(H142*AF142)*100)</f>
        <v>87.5</v>
      </c>
      <c r="AS142" s="225">
        <f t="shared" ref="AS142:AS147" si="313">IF(I142=0,0,U142/(I142*AG142)*100)</f>
        <v>78.94736842105263</v>
      </c>
      <c r="AT142" s="225">
        <f t="shared" ref="AT142:AT147" si="314">IF(J142=0,0,V142/(J142*AH142)*100)</f>
        <v>75</v>
      </c>
      <c r="AU142" s="225">
        <f t="shared" ref="AU142:AU147" si="315">IF(K142=0,0,W142/(K142*AI142)*100)</f>
        <v>88.235294117647058</v>
      </c>
      <c r="AV142" s="225">
        <f t="shared" ref="AV142:AV147" si="316">IF(L142=0,0,X142/(L142*AJ142)*100)</f>
        <v>100</v>
      </c>
      <c r="AW142" s="225">
        <f t="shared" ref="AW142:AW147" si="317">IF(M142=0,0,Y142/(M142*AK142)*100)</f>
        <v>93.75</v>
      </c>
      <c r="AX142" s="191">
        <f t="shared" si="230"/>
        <v>86.120494221043046</v>
      </c>
    </row>
    <row r="143" spans="1:50">
      <c r="A143" s="56">
        <v>2</v>
      </c>
      <c r="B143" s="59" t="s">
        <v>158</v>
      </c>
      <c r="C143" s="58">
        <v>47</v>
      </c>
      <c r="D143" s="58">
        <v>58</v>
      </c>
      <c r="E143" s="58">
        <v>50</v>
      </c>
      <c r="F143" s="58">
        <v>52</v>
      </c>
      <c r="G143" s="58">
        <v>26</v>
      </c>
      <c r="H143" s="58">
        <v>58</v>
      </c>
      <c r="I143" s="58">
        <v>52</v>
      </c>
      <c r="J143" s="58">
        <v>47</v>
      </c>
      <c r="K143" s="58">
        <v>55</v>
      </c>
      <c r="L143" s="58">
        <v>25</v>
      </c>
      <c r="M143" s="58">
        <v>15</v>
      </c>
      <c r="N143" s="5">
        <f t="shared" ref="N143:N166" si="318">SUM(C143:M143)</f>
        <v>485</v>
      </c>
      <c r="O143" s="58">
        <v>325</v>
      </c>
      <c r="P143" s="58">
        <v>380</v>
      </c>
      <c r="Q143" s="58">
        <v>340</v>
      </c>
      <c r="R143" s="58">
        <v>402</v>
      </c>
      <c r="S143" s="58">
        <v>219</v>
      </c>
      <c r="T143" s="58">
        <v>489</v>
      </c>
      <c r="U143" s="58">
        <v>597</v>
      </c>
      <c r="V143" s="58">
        <v>730</v>
      </c>
      <c r="W143" s="58">
        <v>715</v>
      </c>
      <c r="X143" s="58">
        <v>250</v>
      </c>
      <c r="Y143" s="58">
        <v>165</v>
      </c>
      <c r="Z143" s="5">
        <f t="shared" si="303"/>
        <v>4612</v>
      </c>
      <c r="AA143" s="58">
        <v>9</v>
      </c>
      <c r="AB143" s="58">
        <v>9</v>
      </c>
      <c r="AC143" s="58">
        <v>9</v>
      </c>
      <c r="AD143" s="58">
        <v>10</v>
      </c>
      <c r="AE143" s="58">
        <v>10</v>
      </c>
      <c r="AF143" s="58">
        <v>11</v>
      </c>
      <c r="AG143" s="58">
        <v>14</v>
      </c>
      <c r="AH143" s="58">
        <v>17</v>
      </c>
      <c r="AI143" s="58">
        <v>14</v>
      </c>
      <c r="AJ143" s="58">
        <v>12</v>
      </c>
      <c r="AK143" s="58">
        <v>12</v>
      </c>
      <c r="AL143" s="9">
        <f t="shared" si="248"/>
        <v>11.545454545454545</v>
      </c>
      <c r="AM143" s="225">
        <f t="shared" si="292"/>
        <v>76.832151300236404</v>
      </c>
      <c r="AN143" s="225">
        <f t="shared" si="308"/>
        <v>72.796934865900383</v>
      </c>
      <c r="AO143" s="225">
        <f t="shared" si="309"/>
        <v>75.555555555555557</v>
      </c>
      <c r="AP143" s="225">
        <f t="shared" si="310"/>
        <v>77.307692307692307</v>
      </c>
      <c r="AQ143" s="225">
        <f t="shared" si="311"/>
        <v>84.230769230769226</v>
      </c>
      <c r="AR143" s="225">
        <f t="shared" si="312"/>
        <v>76.645768025078368</v>
      </c>
      <c r="AS143" s="225">
        <f t="shared" si="313"/>
        <v>82.005494505494497</v>
      </c>
      <c r="AT143" s="225">
        <f t="shared" si="314"/>
        <v>91.364205256570713</v>
      </c>
      <c r="AU143" s="225">
        <f t="shared" si="315"/>
        <v>92.857142857142861</v>
      </c>
      <c r="AV143" s="225">
        <f t="shared" si="316"/>
        <v>83.333333333333343</v>
      </c>
      <c r="AW143" s="225">
        <f t="shared" si="317"/>
        <v>91.666666666666657</v>
      </c>
      <c r="AX143" s="191">
        <f t="shared" si="230"/>
        <v>82.235973991312761</v>
      </c>
    </row>
    <row r="144" spans="1:50">
      <c r="A144" s="56">
        <v>3</v>
      </c>
      <c r="B144" s="59" t="s">
        <v>159</v>
      </c>
      <c r="C144" s="58">
        <v>16</v>
      </c>
      <c r="D144" s="58">
        <v>15</v>
      </c>
      <c r="E144" s="58">
        <v>17</v>
      </c>
      <c r="F144" s="58">
        <v>12</v>
      </c>
      <c r="G144" s="58">
        <v>13</v>
      </c>
      <c r="H144" s="58">
        <v>24</v>
      </c>
      <c r="I144" s="58">
        <v>16</v>
      </c>
      <c r="J144" s="58">
        <v>17</v>
      </c>
      <c r="K144" s="58">
        <v>16</v>
      </c>
      <c r="L144" s="58">
        <v>4</v>
      </c>
      <c r="M144" s="58">
        <v>9</v>
      </c>
      <c r="N144" s="5">
        <f t="shared" si="318"/>
        <v>159</v>
      </c>
      <c r="O144" s="58">
        <v>122</v>
      </c>
      <c r="P144" s="58">
        <v>105</v>
      </c>
      <c r="Q144" s="58">
        <v>116</v>
      </c>
      <c r="R144" s="58">
        <v>104</v>
      </c>
      <c r="S144" s="58">
        <v>126</v>
      </c>
      <c r="T144" s="58">
        <v>289</v>
      </c>
      <c r="U144" s="58">
        <v>223</v>
      </c>
      <c r="V144" s="58">
        <v>270</v>
      </c>
      <c r="W144" s="58">
        <v>230</v>
      </c>
      <c r="X144" s="58">
        <v>52</v>
      </c>
      <c r="Y144" s="58">
        <v>126</v>
      </c>
      <c r="Z144" s="5">
        <f t="shared" si="303"/>
        <v>1763</v>
      </c>
      <c r="AA144" s="58">
        <v>11</v>
      </c>
      <c r="AB144" s="58">
        <v>11</v>
      </c>
      <c r="AC144" s="58">
        <v>11</v>
      </c>
      <c r="AD144" s="58">
        <v>12</v>
      </c>
      <c r="AE144" s="58">
        <v>14</v>
      </c>
      <c r="AF144" s="58">
        <v>16</v>
      </c>
      <c r="AG144" s="58">
        <v>19</v>
      </c>
      <c r="AH144" s="58">
        <v>20</v>
      </c>
      <c r="AI144" s="58">
        <v>17</v>
      </c>
      <c r="AJ144" s="58">
        <v>13</v>
      </c>
      <c r="AK144" s="58">
        <v>14</v>
      </c>
      <c r="AL144" s="9">
        <f t="shared" si="248"/>
        <v>14.363636363636363</v>
      </c>
      <c r="AM144" s="225">
        <f t="shared" si="292"/>
        <v>69.318181818181827</v>
      </c>
      <c r="AN144" s="225">
        <f t="shared" si="308"/>
        <v>63.636363636363633</v>
      </c>
      <c r="AO144" s="225">
        <f t="shared" si="309"/>
        <v>62.032085561497333</v>
      </c>
      <c r="AP144" s="225">
        <f t="shared" si="310"/>
        <v>72.222222222222214</v>
      </c>
      <c r="AQ144" s="225">
        <f t="shared" si="311"/>
        <v>69.230769230769226</v>
      </c>
      <c r="AR144" s="225">
        <f t="shared" si="312"/>
        <v>75.260416666666657</v>
      </c>
      <c r="AS144" s="225">
        <f t="shared" si="313"/>
        <v>73.35526315789474</v>
      </c>
      <c r="AT144" s="225">
        <f t="shared" si="314"/>
        <v>79.411764705882348</v>
      </c>
      <c r="AU144" s="225">
        <f t="shared" si="315"/>
        <v>84.558823529411768</v>
      </c>
      <c r="AV144" s="225">
        <f t="shared" si="316"/>
        <v>100</v>
      </c>
      <c r="AW144" s="225">
        <f t="shared" si="317"/>
        <v>100</v>
      </c>
      <c r="AX144" s="191">
        <f t="shared" si="230"/>
        <v>77.184171866262702</v>
      </c>
    </row>
    <row r="145" spans="1:50">
      <c r="A145" s="56">
        <v>4</v>
      </c>
      <c r="B145" s="57" t="s">
        <v>160</v>
      </c>
      <c r="C145" s="58">
        <v>0</v>
      </c>
      <c r="D145" s="58">
        <v>3</v>
      </c>
      <c r="E145" s="58">
        <v>5</v>
      </c>
      <c r="F145" s="58">
        <v>6</v>
      </c>
      <c r="G145" s="58">
        <v>3</v>
      </c>
      <c r="H145" s="58">
        <v>6</v>
      </c>
      <c r="I145" s="58">
        <v>2</v>
      </c>
      <c r="J145" s="58">
        <v>6</v>
      </c>
      <c r="K145" s="58">
        <v>5</v>
      </c>
      <c r="L145" s="58">
        <v>2</v>
      </c>
      <c r="M145" s="58">
        <v>0</v>
      </c>
      <c r="N145" s="5">
        <f t="shared" si="318"/>
        <v>38</v>
      </c>
      <c r="O145" s="58">
        <v>0</v>
      </c>
      <c r="P145" s="58">
        <v>27</v>
      </c>
      <c r="Q145" s="58">
        <v>45</v>
      </c>
      <c r="R145" s="58">
        <v>60</v>
      </c>
      <c r="S145" s="58">
        <v>39</v>
      </c>
      <c r="T145" s="58">
        <v>84</v>
      </c>
      <c r="U145" s="58">
        <v>32</v>
      </c>
      <c r="V145" s="58">
        <v>96</v>
      </c>
      <c r="W145" s="58">
        <v>75</v>
      </c>
      <c r="X145" s="58">
        <v>28</v>
      </c>
      <c r="Y145" s="58">
        <v>0</v>
      </c>
      <c r="Z145" s="5">
        <f t="shared" si="303"/>
        <v>486</v>
      </c>
      <c r="AA145" s="58"/>
      <c r="AB145" s="58">
        <v>9</v>
      </c>
      <c r="AC145" s="58">
        <v>9</v>
      </c>
      <c r="AD145" s="58">
        <v>10</v>
      </c>
      <c r="AE145" s="58">
        <v>13</v>
      </c>
      <c r="AF145" s="58">
        <v>15</v>
      </c>
      <c r="AG145" s="58">
        <v>17</v>
      </c>
      <c r="AH145" s="58">
        <v>17</v>
      </c>
      <c r="AI145" s="58">
        <v>16</v>
      </c>
      <c r="AJ145" s="58">
        <v>15</v>
      </c>
      <c r="AK145" s="58"/>
      <c r="AL145" s="9">
        <f t="shared" si="248"/>
        <v>13.444444444444445</v>
      </c>
      <c r="AM145" s="225"/>
      <c r="AN145" s="225">
        <f t="shared" si="308"/>
        <v>100</v>
      </c>
      <c r="AO145" s="225">
        <f t="shared" si="309"/>
        <v>100</v>
      </c>
      <c r="AP145" s="225">
        <f t="shared" si="310"/>
        <v>100</v>
      </c>
      <c r="AQ145" s="225">
        <f t="shared" si="311"/>
        <v>100</v>
      </c>
      <c r="AR145" s="225">
        <f t="shared" si="312"/>
        <v>93.333333333333329</v>
      </c>
      <c r="AS145" s="225">
        <f t="shared" si="313"/>
        <v>94.117647058823522</v>
      </c>
      <c r="AT145" s="225">
        <f t="shared" si="314"/>
        <v>94.117647058823522</v>
      </c>
      <c r="AU145" s="225">
        <f t="shared" si="315"/>
        <v>93.75</v>
      </c>
      <c r="AV145" s="225">
        <f t="shared" si="316"/>
        <v>93.333333333333329</v>
      </c>
      <c r="AW145" s="225"/>
      <c r="AX145" s="191">
        <f t="shared" ref="AX145:AX166" si="319">AVERAGE(AM145:AW145)</f>
        <v>96.516884531590406</v>
      </c>
    </row>
    <row r="146" spans="1:50">
      <c r="A146" s="56">
        <v>5</v>
      </c>
      <c r="B146" s="59" t="s">
        <v>161</v>
      </c>
      <c r="C146" s="58">
        <v>14</v>
      </c>
      <c r="D146" s="58">
        <v>16</v>
      </c>
      <c r="E146" s="58">
        <v>13</v>
      </c>
      <c r="F146" s="58">
        <v>16</v>
      </c>
      <c r="G146" s="58">
        <v>12</v>
      </c>
      <c r="H146" s="58">
        <v>11</v>
      </c>
      <c r="I146" s="58">
        <v>12</v>
      </c>
      <c r="J146" s="58">
        <v>14</v>
      </c>
      <c r="K146" s="58">
        <v>13</v>
      </c>
      <c r="L146" s="58">
        <v>5</v>
      </c>
      <c r="M146" s="58">
        <v>7</v>
      </c>
      <c r="N146" s="5">
        <f t="shared" si="318"/>
        <v>133</v>
      </c>
      <c r="O146" s="58">
        <v>126</v>
      </c>
      <c r="P146" s="58">
        <v>144</v>
      </c>
      <c r="Q146" s="58">
        <v>117</v>
      </c>
      <c r="R146" s="58">
        <v>160</v>
      </c>
      <c r="S146" s="58">
        <v>156</v>
      </c>
      <c r="T146" s="58">
        <v>154</v>
      </c>
      <c r="U146" s="58">
        <v>204</v>
      </c>
      <c r="V146" s="58">
        <v>252</v>
      </c>
      <c r="W146" s="58">
        <v>195</v>
      </c>
      <c r="X146" s="58">
        <v>70</v>
      </c>
      <c r="Y146" s="58">
        <v>98</v>
      </c>
      <c r="Z146" s="5">
        <f t="shared" si="303"/>
        <v>1676</v>
      </c>
      <c r="AA146" s="58">
        <v>9</v>
      </c>
      <c r="AB146" s="58">
        <v>9</v>
      </c>
      <c r="AC146" s="58">
        <v>9</v>
      </c>
      <c r="AD146" s="58">
        <v>10</v>
      </c>
      <c r="AE146" s="58">
        <v>13</v>
      </c>
      <c r="AF146" s="58">
        <v>14</v>
      </c>
      <c r="AG146" s="58">
        <v>17</v>
      </c>
      <c r="AH146" s="58">
        <v>18</v>
      </c>
      <c r="AI146" s="58">
        <v>15</v>
      </c>
      <c r="AJ146" s="58">
        <v>14</v>
      </c>
      <c r="AK146" s="58">
        <v>14</v>
      </c>
      <c r="AL146" s="9">
        <f t="shared" si="248"/>
        <v>12.909090909090908</v>
      </c>
      <c r="AM146" s="225">
        <f t="shared" si="292"/>
        <v>100</v>
      </c>
      <c r="AN146" s="225">
        <f t="shared" si="308"/>
        <v>100</v>
      </c>
      <c r="AO146" s="225">
        <f t="shared" si="309"/>
        <v>100</v>
      </c>
      <c r="AP146" s="225">
        <f t="shared" si="310"/>
        <v>100</v>
      </c>
      <c r="AQ146" s="225">
        <f t="shared" si="311"/>
        <v>100</v>
      </c>
      <c r="AR146" s="225">
        <f t="shared" si="312"/>
        <v>100</v>
      </c>
      <c r="AS146" s="225">
        <f t="shared" si="313"/>
        <v>100</v>
      </c>
      <c r="AT146" s="225">
        <f t="shared" si="314"/>
        <v>100</v>
      </c>
      <c r="AU146" s="225">
        <f t="shared" si="315"/>
        <v>100</v>
      </c>
      <c r="AV146" s="225">
        <f t="shared" si="316"/>
        <v>100</v>
      </c>
      <c r="AW146" s="225">
        <f t="shared" si="317"/>
        <v>100</v>
      </c>
      <c r="AX146" s="191">
        <f t="shared" si="319"/>
        <v>100</v>
      </c>
    </row>
    <row r="147" spans="1:50">
      <c r="A147" s="56">
        <v>6</v>
      </c>
      <c r="B147" s="59" t="s">
        <v>162</v>
      </c>
      <c r="C147" s="58">
        <v>12</v>
      </c>
      <c r="D147" s="58">
        <v>11</v>
      </c>
      <c r="E147" s="58">
        <v>10</v>
      </c>
      <c r="F147" s="58">
        <v>7</v>
      </c>
      <c r="G147" s="58">
        <v>12</v>
      </c>
      <c r="H147" s="58">
        <v>15</v>
      </c>
      <c r="I147" s="58">
        <v>10</v>
      </c>
      <c r="J147" s="58">
        <v>17</v>
      </c>
      <c r="K147" s="58">
        <v>9</v>
      </c>
      <c r="L147" s="58">
        <v>7</v>
      </c>
      <c r="M147" s="58">
        <v>5</v>
      </c>
      <c r="N147" s="5">
        <f t="shared" si="318"/>
        <v>115</v>
      </c>
      <c r="O147" s="58">
        <v>108</v>
      </c>
      <c r="P147" s="58">
        <v>99</v>
      </c>
      <c r="Q147" s="58">
        <v>90</v>
      </c>
      <c r="R147" s="58">
        <v>70</v>
      </c>
      <c r="S147" s="58">
        <v>125</v>
      </c>
      <c r="T147" s="58">
        <v>195</v>
      </c>
      <c r="U147" s="58">
        <v>170</v>
      </c>
      <c r="V147" s="58">
        <v>275</v>
      </c>
      <c r="W147" s="58">
        <v>124</v>
      </c>
      <c r="X147" s="58">
        <v>105</v>
      </c>
      <c r="Y147" s="58">
        <v>75</v>
      </c>
      <c r="Z147" s="5">
        <f t="shared" si="303"/>
        <v>1436</v>
      </c>
      <c r="AA147" s="58">
        <v>9</v>
      </c>
      <c r="AB147" s="58">
        <v>9</v>
      </c>
      <c r="AC147" s="58">
        <v>9</v>
      </c>
      <c r="AD147" s="58">
        <v>10</v>
      </c>
      <c r="AE147" s="58">
        <v>11</v>
      </c>
      <c r="AF147" s="58">
        <v>14</v>
      </c>
      <c r="AG147" s="58">
        <v>17</v>
      </c>
      <c r="AH147" s="58">
        <v>18</v>
      </c>
      <c r="AI147" s="58">
        <v>15</v>
      </c>
      <c r="AJ147" s="58">
        <v>15</v>
      </c>
      <c r="AK147" s="58">
        <v>15</v>
      </c>
      <c r="AL147" s="9">
        <f t="shared" si="248"/>
        <v>12.909090909090908</v>
      </c>
      <c r="AM147" s="225">
        <f t="shared" si="292"/>
        <v>100</v>
      </c>
      <c r="AN147" s="225">
        <f t="shared" si="308"/>
        <v>100</v>
      </c>
      <c r="AO147" s="225">
        <f t="shared" si="309"/>
        <v>100</v>
      </c>
      <c r="AP147" s="225">
        <f t="shared" si="310"/>
        <v>100</v>
      </c>
      <c r="AQ147" s="225">
        <f t="shared" si="311"/>
        <v>94.696969696969703</v>
      </c>
      <c r="AR147" s="225">
        <f t="shared" si="312"/>
        <v>92.857142857142861</v>
      </c>
      <c r="AS147" s="225">
        <f t="shared" si="313"/>
        <v>100</v>
      </c>
      <c r="AT147" s="225">
        <f t="shared" si="314"/>
        <v>89.869281045751634</v>
      </c>
      <c r="AU147" s="225">
        <f t="shared" si="315"/>
        <v>91.851851851851848</v>
      </c>
      <c r="AV147" s="225">
        <f t="shared" si="316"/>
        <v>100</v>
      </c>
      <c r="AW147" s="225">
        <f t="shared" si="317"/>
        <v>100</v>
      </c>
      <c r="AX147" s="191">
        <f t="shared" si="319"/>
        <v>97.20684049561055</v>
      </c>
    </row>
    <row r="148" spans="1:50">
      <c r="A148" s="7"/>
      <c r="B148" s="18" t="s">
        <v>163</v>
      </c>
      <c r="C148" s="19">
        <f>C149</f>
        <v>47</v>
      </c>
      <c r="D148" s="19">
        <f t="shared" ref="D148:Y148" si="320">D149</f>
        <v>52</v>
      </c>
      <c r="E148" s="19">
        <f t="shared" si="320"/>
        <v>36</v>
      </c>
      <c r="F148" s="19">
        <f t="shared" si="320"/>
        <v>53</v>
      </c>
      <c r="G148" s="19">
        <f t="shared" si="320"/>
        <v>52</v>
      </c>
      <c r="H148" s="19">
        <f t="shared" si="320"/>
        <v>56</v>
      </c>
      <c r="I148" s="19">
        <f t="shared" si="320"/>
        <v>52</v>
      </c>
      <c r="J148" s="19">
        <f t="shared" si="320"/>
        <v>63</v>
      </c>
      <c r="K148" s="19">
        <f t="shared" si="320"/>
        <v>61</v>
      </c>
      <c r="L148" s="19">
        <f t="shared" si="320"/>
        <v>6</v>
      </c>
      <c r="M148" s="19">
        <f t="shared" si="320"/>
        <v>9</v>
      </c>
      <c r="N148" s="5">
        <f t="shared" si="318"/>
        <v>487</v>
      </c>
      <c r="O148" s="19">
        <f t="shared" si="320"/>
        <v>517</v>
      </c>
      <c r="P148" s="19">
        <f t="shared" si="320"/>
        <v>572</v>
      </c>
      <c r="Q148" s="19">
        <f t="shared" si="320"/>
        <v>360</v>
      </c>
      <c r="R148" s="19">
        <f t="shared" si="320"/>
        <v>583</v>
      </c>
      <c r="S148" s="19">
        <f t="shared" si="320"/>
        <v>936</v>
      </c>
      <c r="T148" s="19">
        <f t="shared" si="320"/>
        <v>952</v>
      </c>
      <c r="U148" s="19">
        <f t="shared" si="320"/>
        <v>988</v>
      </c>
      <c r="V148" s="19">
        <f t="shared" si="320"/>
        <v>1134</v>
      </c>
      <c r="W148" s="19">
        <f t="shared" si="320"/>
        <v>1220</v>
      </c>
      <c r="X148" s="19">
        <f t="shared" si="320"/>
        <v>108</v>
      </c>
      <c r="Y148" s="19">
        <f t="shared" si="320"/>
        <v>162</v>
      </c>
      <c r="Z148" s="5">
        <f t="shared" si="303"/>
        <v>7532</v>
      </c>
      <c r="AA148" s="19">
        <f>AA149</f>
        <v>11</v>
      </c>
      <c r="AB148" s="19">
        <f t="shared" ref="AB148:AK148" si="321">AB149</f>
        <v>11</v>
      </c>
      <c r="AC148" s="19">
        <f t="shared" si="321"/>
        <v>10</v>
      </c>
      <c r="AD148" s="19">
        <f t="shared" si="321"/>
        <v>11</v>
      </c>
      <c r="AE148" s="19">
        <f t="shared" si="321"/>
        <v>18</v>
      </c>
      <c r="AF148" s="19">
        <f t="shared" si="321"/>
        <v>17</v>
      </c>
      <c r="AG148" s="19">
        <f t="shared" si="321"/>
        <v>19</v>
      </c>
      <c r="AH148" s="19">
        <f t="shared" si="321"/>
        <v>18</v>
      </c>
      <c r="AI148" s="19">
        <f t="shared" si="321"/>
        <v>20</v>
      </c>
      <c r="AJ148" s="19">
        <f t="shared" si="321"/>
        <v>18</v>
      </c>
      <c r="AK148" s="19">
        <f t="shared" si="321"/>
        <v>18</v>
      </c>
      <c r="AL148" s="9">
        <f t="shared" si="248"/>
        <v>15.545454545454545</v>
      </c>
      <c r="AM148" s="9">
        <f>AM149</f>
        <v>100</v>
      </c>
      <c r="AN148" s="9">
        <f t="shared" ref="AN148:AW148" si="322">AN149</f>
        <v>100</v>
      </c>
      <c r="AO148" s="9">
        <f t="shared" si="322"/>
        <v>100</v>
      </c>
      <c r="AP148" s="9">
        <f t="shared" si="322"/>
        <v>100</v>
      </c>
      <c r="AQ148" s="9">
        <f t="shared" si="322"/>
        <v>100</v>
      </c>
      <c r="AR148" s="9">
        <f t="shared" si="322"/>
        <v>100</v>
      </c>
      <c r="AS148" s="9">
        <f t="shared" si="322"/>
        <v>100</v>
      </c>
      <c r="AT148" s="9">
        <f t="shared" si="322"/>
        <v>100</v>
      </c>
      <c r="AU148" s="9">
        <f t="shared" si="322"/>
        <v>100</v>
      </c>
      <c r="AV148" s="9">
        <f t="shared" si="322"/>
        <v>100</v>
      </c>
      <c r="AW148" s="9">
        <f t="shared" si="322"/>
        <v>100</v>
      </c>
      <c r="AX148" s="191">
        <f t="shared" si="319"/>
        <v>100</v>
      </c>
    </row>
    <row r="149" spans="1:50">
      <c r="A149" s="406">
        <v>1</v>
      </c>
      <c r="B149" s="407" t="s">
        <v>164</v>
      </c>
      <c r="C149" s="408">
        <v>47</v>
      </c>
      <c r="D149" s="408">
        <v>52</v>
      </c>
      <c r="E149" s="408">
        <v>36</v>
      </c>
      <c r="F149" s="408">
        <v>53</v>
      </c>
      <c r="G149" s="408">
        <v>52</v>
      </c>
      <c r="H149" s="408">
        <v>56</v>
      </c>
      <c r="I149" s="408">
        <v>52</v>
      </c>
      <c r="J149" s="408">
        <v>63</v>
      </c>
      <c r="K149" s="408">
        <v>61</v>
      </c>
      <c r="L149" s="408">
        <v>6</v>
      </c>
      <c r="M149" s="408">
        <v>9</v>
      </c>
      <c r="N149" s="405">
        <v>487</v>
      </c>
      <c r="O149" s="412">
        <v>517</v>
      </c>
      <c r="P149" s="412">
        <v>572</v>
      </c>
      <c r="Q149" s="412">
        <v>360</v>
      </c>
      <c r="R149" s="412">
        <v>583</v>
      </c>
      <c r="S149" s="412">
        <v>936</v>
      </c>
      <c r="T149" s="412">
        <v>952</v>
      </c>
      <c r="U149" s="412">
        <v>988</v>
      </c>
      <c r="V149" s="412">
        <v>1134</v>
      </c>
      <c r="W149" s="412">
        <v>1220</v>
      </c>
      <c r="X149" s="412">
        <v>108</v>
      </c>
      <c r="Y149" s="412">
        <v>162</v>
      </c>
      <c r="Z149" s="405">
        <v>7532</v>
      </c>
      <c r="AA149" s="408">
        <v>11</v>
      </c>
      <c r="AB149" s="408">
        <v>11</v>
      </c>
      <c r="AC149" s="408">
        <v>10</v>
      </c>
      <c r="AD149" s="408">
        <v>11</v>
      </c>
      <c r="AE149" s="408">
        <v>18</v>
      </c>
      <c r="AF149" s="408">
        <v>17</v>
      </c>
      <c r="AG149" s="408">
        <v>19</v>
      </c>
      <c r="AH149" s="408">
        <v>18</v>
      </c>
      <c r="AI149" s="408">
        <v>20</v>
      </c>
      <c r="AJ149" s="408">
        <v>18</v>
      </c>
      <c r="AK149" s="408">
        <v>18</v>
      </c>
      <c r="AL149" s="409">
        <v>15.545454545454501</v>
      </c>
      <c r="AM149" s="410">
        <f t="shared" si="292"/>
        <v>100</v>
      </c>
      <c r="AN149" s="410">
        <f t="shared" ref="AN149" si="323">IF(D149=0,0,P149/(D149*AB149)*100)</f>
        <v>100</v>
      </c>
      <c r="AO149" s="410">
        <f t="shared" ref="AO149" si="324">IF(E149=0,0,Q149/(E149*AC149)*100)</f>
        <v>100</v>
      </c>
      <c r="AP149" s="410">
        <f t="shared" ref="AP149" si="325">IF(F149=0,0,R149/(F149*AD149)*100)</f>
        <v>100</v>
      </c>
      <c r="AQ149" s="410">
        <f t="shared" ref="AQ149" si="326">IF(G149=0,0,S149/(G149*AE149)*100)</f>
        <v>100</v>
      </c>
      <c r="AR149" s="410">
        <f t="shared" ref="AR149" si="327">IF(H149=0,0,T149/(H149*AF149)*100)</f>
        <v>100</v>
      </c>
      <c r="AS149" s="410">
        <f t="shared" ref="AS149" si="328">IF(I149=0,0,U149/(I149*AG149)*100)</f>
        <v>100</v>
      </c>
      <c r="AT149" s="410">
        <f t="shared" ref="AT149" si="329">IF(J149=0,0,V149/(J149*AH149)*100)</f>
        <v>100</v>
      </c>
      <c r="AU149" s="410">
        <f t="shared" ref="AU149" si="330">IF(K149=0,0,W149/(K149*AI149)*100)</f>
        <v>100</v>
      </c>
      <c r="AV149" s="410">
        <f t="shared" ref="AV149" si="331">IF(L149=0,0,X149/(L149*AJ149)*100)</f>
        <v>100</v>
      </c>
      <c r="AW149" s="410">
        <f t="shared" ref="AW149" si="332">IF(M149=0,0,Y149/(M149*AK149)*100)</f>
        <v>100</v>
      </c>
      <c r="AX149" s="411">
        <v>100</v>
      </c>
    </row>
    <row r="150" spans="1:50">
      <c r="A150" s="7"/>
      <c r="B150" s="18" t="s">
        <v>165</v>
      </c>
      <c r="C150" s="19">
        <f>SUM(C151:C158)</f>
        <v>251</v>
      </c>
      <c r="D150" s="19">
        <f t="shared" ref="D150:M150" si="333">SUM(D151:D158)</f>
        <v>245</v>
      </c>
      <c r="E150" s="19">
        <f t="shared" si="333"/>
        <v>198</v>
      </c>
      <c r="F150" s="19">
        <f t="shared" si="333"/>
        <v>230</v>
      </c>
      <c r="G150" s="19">
        <f t="shared" si="333"/>
        <v>217</v>
      </c>
      <c r="H150" s="19">
        <f t="shared" si="333"/>
        <v>207</v>
      </c>
      <c r="I150" s="19">
        <f t="shared" si="333"/>
        <v>226</v>
      </c>
      <c r="J150" s="19">
        <f t="shared" si="333"/>
        <v>216</v>
      </c>
      <c r="K150" s="19">
        <f t="shared" si="333"/>
        <v>206</v>
      </c>
      <c r="L150" s="19">
        <f t="shared" si="333"/>
        <v>55</v>
      </c>
      <c r="M150" s="19">
        <f t="shared" si="333"/>
        <v>66</v>
      </c>
      <c r="N150" s="5">
        <f t="shared" si="318"/>
        <v>2117</v>
      </c>
      <c r="O150" s="17">
        <f>SUM(O151:O158)</f>
        <v>2123</v>
      </c>
      <c r="P150" s="17">
        <f t="shared" ref="P150:Y150" si="334">SUM(P151:P158)</f>
        <v>2296</v>
      </c>
      <c r="Q150" s="17">
        <f t="shared" si="334"/>
        <v>1967</v>
      </c>
      <c r="R150" s="17">
        <f t="shared" si="334"/>
        <v>2573</v>
      </c>
      <c r="S150" s="17">
        <f t="shared" si="334"/>
        <v>2628</v>
      </c>
      <c r="T150" s="17">
        <f t="shared" si="334"/>
        <v>2644</v>
      </c>
      <c r="U150" s="17">
        <f t="shared" si="334"/>
        <v>3226</v>
      </c>
      <c r="V150" s="17">
        <f t="shared" si="334"/>
        <v>3342</v>
      </c>
      <c r="W150" s="17">
        <f t="shared" si="334"/>
        <v>3077</v>
      </c>
      <c r="X150" s="17">
        <f t="shared" si="334"/>
        <v>844</v>
      </c>
      <c r="Y150" s="17">
        <f t="shared" si="334"/>
        <v>1030</v>
      </c>
      <c r="Z150" s="5">
        <f t="shared" si="303"/>
        <v>25750</v>
      </c>
      <c r="AA150" s="19">
        <f>AVERAGE(AA151:AA158)</f>
        <v>9.25</v>
      </c>
      <c r="AB150" s="19">
        <f t="shared" ref="AB150:AK150" si="335">AVERAGE(AB151:AB158)</f>
        <v>9.875</v>
      </c>
      <c r="AC150" s="19">
        <f t="shared" si="335"/>
        <v>9.875</v>
      </c>
      <c r="AD150" s="19">
        <f t="shared" si="335"/>
        <v>10.625</v>
      </c>
      <c r="AE150" s="19">
        <f t="shared" si="335"/>
        <v>13.571428571428571</v>
      </c>
      <c r="AF150" s="19">
        <f t="shared" si="335"/>
        <v>14.142857142857142</v>
      </c>
      <c r="AG150" s="19">
        <f t="shared" si="335"/>
        <v>16.142857142857142</v>
      </c>
      <c r="AH150" s="19">
        <f t="shared" si="335"/>
        <v>16.571428571428573</v>
      </c>
      <c r="AI150" s="19">
        <f t="shared" si="335"/>
        <v>15.571428571428571</v>
      </c>
      <c r="AJ150" s="19">
        <f t="shared" si="335"/>
        <v>15.666666666666666</v>
      </c>
      <c r="AK150" s="19">
        <f t="shared" si="335"/>
        <v>16</v>
      </c>
      <c r="AL150" s="9">
        <f t="shared" si="248"/>
        <v>13.390151515151514</v>
      </c>
      <c r="AM150" s="9">
        <f t="shared" ref="AM150:AW150" si="336">AVERAGE(AM151:AM158)</f>
        <v>95.138888888888886</v>
      </c>
      <c r="AN150" s="9">
        <f t="shared" si="336"/>
        <v>90.39554195804196</v>
      </c>
      <c r="AO150" s="9">
        <f t="shared" si="336"/>
        <v>91.78977272727272</v>
      </c>
      <c r="AP150" s="9">
        <f t="shared" si="336"/>
        <v>94.60227272727272</v>
      </c>
      <c r="AQ150" s="9">
        <f t="shared" si="336"/>
        <v>92.141984999127871</v>
      </c>
      <c r="AR150" s="9">
        <f t="shared" si="336"/>
        <v>95.476190476190467</v>
      </c>
      <c r="AS150" s="9">
        <f t="shared" si="336"/>
        <v>91.588345864661648</v>
      </c>
      <c r="AT150" s="9">
        <f t="shared" si="336"/>
        <v>95.678271308523406</v>
      </c>
      <c r="AU150" s="9">
        <f t="shared" si="336"/>
        <v>97.142857142857139</v>
      </c>
      <c r="AV150" s="9">
        <f t="shared" si="336"/>
        <v>95.111111111111128</v>
      </c>
      <c r="AW150" s="9">
        <f t="shared" si="336"/>
        <v>95.555555555555543</v>
      </c>
      <c r="AX150" s="191">
        <f t="shared" si="319"/>
        <v>94.056435705409413</v>
      </c>
    </row>
    <row r="151" spans="1:50">
      <c r="A151" s="143">
        <v>1</v>
      </c>
      <c r="B151" s="144" t="s">
        <v>166</v>
      </c>
      <c r="C151" s="145">
        <v>83</v>
      </c>
      <c r="D151" s="145">
        <v>71</v>
      </c>
      <c r="E151" s="145">
        <v>76</v>
      </c>
      <c r="F151" s="145">
        <v>76</v>
      </c>
      <c r="G151" s="145">
        <v>89</v>
      </c>
      <c r="H151" s="145">
        <v>82</v>
      </c>
      <c r="I151" s="145">
        <v>85</v>
      </c>
      <c r="J151" s="145">
        <v>87</v>
      </c>
      <c r="K151" s="145">
        <v>80</v>
      </c>
      <c r="L151" s="145">
        <v>11</v>
      </c>
      <c r="M151" s="145">
        <v>21</v>
      </c>
      <c r="N151" s="5">
        <f t="shared" si="318"/>
        <v>761</v>
      </c>
      <c r="O151" s="145">
        <v>664</v>
      </c>
      <c r="P151" s="145">
        <v>568</v>
      </c>
      <c r="Q151" s="145">
        <v>684</v>
      </c>
      <c r="R151" s="145">
        <v>760</v>
      </c>
      <c r="S151" s="145">
        <v>1157</v>
      </c>
      <c r="T151" s="145">
        <v>1066</v>
      </c>
      <c r="U151" s="145">
        <v>1275</v>
      </c>
      <c r="V151" s="145">
        <v>1392</v>
      </c>
      <c r="W151" s="145">
        <v>1200</v>
      </c>
      <c r="X151" s="145">
        <v>143</v>
      </c>
      <c r="Y151" s="145">
        <v>294</v>
      </c>
      <c r="Z151" s="5">
        <f t="shared" si="303"/>
        <v>9203</v>
      </c>
      <c r="AA151" s="145">
        <v>8</v>
      </c>
      <c r="AB151" s="145">
        <v>8</v>
      </c>
      <c r="AC151" s="145">
        <v>9</v>
      </c>
      <c r="AD151" s="145">
        <v>10</v>
      </c>
      <c r="AE151" s="145">
        <v>13</v>
      </c>
      <c r="AF151" s="145">
        <v>13</v>
      </c>
      <c r="AG151" s="145">
        <v>15</v>
      </c>
      <c r="AH151" s="145">
        <v>16</v>
      </c>
      <c r="AI151" s="145">
        <v>15</v>
      </c>
      <c r="AJ151" s="145">
        <v>13</v>
      </c>
      <c r="AK151" s="145">
        <v>14</v>
      </c>
      <c r="AL151" s="9">
        <f t="shared" si="248"/>
        <v>12.181818181818182</v>
      </c>
      <c r="AM151" s="224">
        <f t="shared" ref="AM151:AM162" si="337">IF(C151=0,0,O151/(C151*AA151)*100)</f>
        <v>100</v>
      </c>
      <c r="AN151" s="224">
        <f t="shared" ref="AN151:AN158" si="338">IF(D151=0,0,P151/(D151*AB151)*100)</f>
        <v>100</v>
      </c>
      <c r="AO151" s="224">
        <f t="shared" ref="AO151:AO158" si="339">IF(E151=0,0,Q151/(E151*AC151)*100)</f>
        <v>100</v>
      </c>
      <c r="AP151" s="224">
        <f t="shared" ref="AP151:AP158" si="340">IF(F151=0,0,R151/(F151*AD151)*100)</f>
        <v>100</v>
      </c>
      <c r="AQ151" s="224">
        <f t="shared" ref="AQ151:AQ158" si="341">IF(G151=0,0,S151/(G151*AE151)*100)</f>
        <v>100</v>
      </c>
      <c r="AR151" s="224">
        <f t="shared" ref="AR151:AR158" si="342">IF(H151=0,0,T151/(H151*AF151)*100)</f>
        <v>100</v>
      </c>
      <c r="AS151" s="224">
        <f t="shared" ref="AS151:AS158" si="343">IF(I151=0,0,U151/(I151*AG151)*100)</f>
        <v>100</v>
      </c>
      <c r="AT151" s="224">
        <f t="shared" ref="AT151:AT158" si="344">IF(J151=0,0,V151/(J151*AH151)*100)</f>
        <v>100</v>
      </c>
      <c r="AU151" s="224">
        <f t="shared" ref="AU151:AU158" si="345">IF(K151=0,0,W151/(K151*AI151)*100)</f>
        <v>100</v>
      </c>
      <c r="AV151" s="224">
        <f t="shared" ref="AV151:AV158" si="346">IF(L151=0,0,X151/(L151*AJ151)*100)</f>
        <v>100</v>
      </c>
      <c r="AW151" s="224">
        <f t="shared" ref="AW151:AW158" si="347">IF(M151=0,0,Y151/(M151*AK151)*100)</f>
        <v>100</v>
      </c>
      <c r="AX151" s="191">
        <f t="shared" si="319"/>
        <v>100</v>
      </c>
    </row>
    <row r="152" spans="1:50">
      <c r="A152" s="143">
        <v>2</v>
      </c>
      <c r="B152" s="144" t="s">
        <v>167</v>
      </c>
      <c r="C152" s="145">
        <v>68</v>
      </c>
      <c r="D152" s="145">
        <v>66</v>
      </c>
      <c r="E152" s="145">
        <v>48</v>
      </c>
      <c r="F152" s="145">
        <v>72</v>
      </c>
      <c r="G152" s="145">
        <v>62</v>
      </c>
      <c r="H152" s="145">
        <v>57</v>
      </c>
      <c r="I152" s="145">
        <v>69</v>
      </c>
      <c r="J152" s="145">
        <v>56</v>
      </c>
      <c r="K152" s="145">
        <v>57</v>
      </c>
      <c r="L152" s="145">
        <v>14</v>
      </c>
      <c r="M152" s="145">
        <v>18</v>
      </c>
      <c r="N152" s="5">
        <f t="shared" si="318"/>
        <v>587</v>
      </c>
      <c r="O152" s="145">
        <v>544</v>
      </c>
      <c r="P152" s="145">
        <v>792</v>
      </c>
      <c r="Q152" s="145">
        <v>624</v>
      </c>
      <c r="R152" s="145">
        <v>1008</v>
      </c>
      <c r="S152" s="145">
        <v>620</v>
      </c>
      <c r="T152" s="145">
        <v>570</v>
      </c>
      <c r="U152" s="145">
        <v>897</v>
      </c>
      <c r="V152" s="145">
        <v>672</v>
      </c>
      <c r="W152" s="145">
        <v>741</v>
      </c>
      <c r="X152" s="145">
        <v>210</v>
      </c>
      <c r="Y152" s="145">
        <v>252</v>
      </c>
      <c r="Z152" s="5">
        <f t="shared" si="303"/>
        <v>6930</v>
      </c>
      <c r="AA152" s="145">
        <v>8</v>
      </c>
      <c r="AB152" s="145">
        <v>12</v>
      </c>
      <c r="AC152" s="145">
        <v>13</v>
      </c>
      <c r="AD152" s="145">
        <v>14</v>
      </c>
      <c r="AE152" s="145">
        <v>10</v>
      </c>
      <c r="AF152" s="145">
        <v>10</v>
      </c>
      <c r="AG152" s="145">
        <v>13</v>
      </c>
      <c r="AH152" s="145">
        <v>12</v>
      </c>
      <c r="AI152" s="145">
        <v>13</v>
      </c>
      <c r="AJ152" s="145">
        <v>15</v>
      </c>
      <c r="AK152" s="145">
        <v>14</v>
      </c>
      <c r="AL152" s="9">
        <f t="shared" si="248"/>
        <v>12.181818181818182</v>
      </c>
      <c r="AM152" s="224">
        <f t="shared" si="337"/>
        <v>100</v>
      </c>
      <c r="AN152" s="224">
        <f t="shared" si="338"/>
        <v>100</v>
      </c>
      <c r="AO152" s="224">
        <f t="shared" si="339"/>
        <v>100</v>
      </c>
      <c r="AP152" s="224">
        <f t="shared" si="340"/>
        <v>100</v>
      </c>
      <c r="AQ152" s="224">
        <f t="shared" si="341"/>
        <v>100</v>
      </c>
      <c r="AR152" s="224">
        <f t="shared" si="342"/>
        <v>100</v>
      </c>
      <c r="AS152" s="224">
        <f t="shared" si="343"/>
        <v>100</v>
      </c>
      <c r="AT152" s="224">
        <f t="shared" si="344"/>
        <v>100</v>
      </c>
      <c r="AU152" s="224">
        <f t="shared" si="345"/>
        <v>100</v>
      </c>
      <c r="AV152" s="224">
        <f t="shared" si="346"/>
        <v>100</v>
      </c>
      <c r="AW152" s="224">
        <f t="shared" si="347"/>
        <v>100</v>
      </c>
      <c r="AX152" s="191">
        <f t="shared" si="319"/>
        <v>100</v>
      </c>
    </row>
    <row r="153" spans="1:50">
      <c r="A153" s="143">
        <v>3</v>
      </c>
      <c r="B153" s="144" t="s">
        <v>168</v>
      </c>
      <c r="C153" s="145">
        <v>25</v>
      </c>
      <c r="D153" s="145">
        <v>20</v>
      </c>
      <c r="E153" s="145">
        <v>13</v>
      </c>
      <c r="F153" s="145">
        <v>9</v>
      </c>
      <c r="G153" s="145">
        <v>0</v>
      </c>
      <c r="H153" s="145">
        <v>0</v>
      </c>
      <c r="I153" s="145">
        <v>0</v>
      </c>
      <c r="J153" s="145">
        <v>0</v>
      </c>
      <c r="K153" s="145">
        <v>0</v>
      </c>
      <c r="L153" s="145">
        <v>0</v>
      </c>
      <c r="M153" s="145">
        <v>0</v>
      </c>
      <c r="N153" s="5">
        <f t="shared" si="318"/>
        <v>67</v>
      </c>
      <c r="O153" s="145">
        <v>200</v>
      </c>
      <c r="P153" s="145">
        <v>180</v>
      </c>
      <c r="Q153" s="145">
        <v>117</v>
      </c>
      <c r="R153" s="145">
        <v>90</v>
      </c>
      <c r="S153" s="145">
        <v>0</v>
      </c>
      <c r="T153" s="145">
        <v>0</v>
      </c>
      <c r="U153" s="145">
        <v>0</v>
      </c>
      <c r="V153" s="145">
        <v>0</v>
      </c>
      <c r="W153" s="145">
        <v>0</v>
      </c>
      <c r="X153" s="145">
        <v>0</v>
      </c>
      <c r="Y153" s="145">
        <v>0</v>
      </c>
      <c r="Z153" s="5">
        <f t="shared" si="303"/>
        <v>587</v>
      </c>
      <c r="AA153" s="145">
        <v>8</v>
      </c>
      <c r="AB153" s="145">
        <v>9</v>
      </c>
      <c r="AC153" s="145">
        <v>9</v>
      </c>
      <c r="AD153" s="145">
        <v>10</v>
      </c>
      <c r="AE153" s="145"/>
      <c r="AF153" s="145"/>
      <c r="AG153" s="145"/>
      <c r="AH153" s="145"/>
      <c r="AI153" s="145"/>
      <c r="AJ153" s="145"/>
      <c r="AK153" s="145"/>
      <c r="AL153" s="9">
        <f t="shared" si="248"/>
        <v>9</v>
      </c>
      <c r="AM153" s="224">
        <f t="shared" si="337"/>
        <v>100</v>
      </c>
      <c r="AN153" s="224">
        <f t="shared" si="338"/>
        <v>100</v>
      </c>
      <c r="AO153" s="224">
        <f t="shared" si="339"/>
        <v>100</v>
      </c>
      <c r="AP153" s="224">
        <f t="shared" si="340"/>
        <v>100</v>
      </c>
      <c r="AQ153" s="224"/>
      <c r="AR153" s="224"/>
      <c r="AS153" s="224"/>
      <c r="AT153" s="224"/>
      <c r="AU153" s="224"/>
      <c r="AV153" s="224"/>
      <c r="AW153" s="224"/>
      <c r="AX153" s="191">
        <f t="shared" si="319"/>
        <v>100</v>
      </c>
    </row>
    <row r="154" spans="1:50">
      <c r="A154" s="143">
        <v>4</v>
      </c>
      <c r="B154" s="144" t="s">
        <v>169</v>
      </c>
      <c r="C154" s="145">
        <v>32</v>
      </c>
      <c r="D154" s="145">
        <v>50</v>
      </c>
      <c r="E154" s="145">
        <v>27</v>
      </c>
      <c r="F154" s="145">
        <v>23</v>
      </c>
      <c r="G154" s="145">
        <v>35</v>
      </c>
      <c r="H154" s="145">
        <v>33</v>
      </c>
      <c r="I154" s="145">
        <v>27</v>
      </c>
      <c r="J154" s="145">
        <v>30</v>
      </c>
      <c r="K154" s="145">
        <v>27</v>
      </c>
      <c r="L154" s="145">
        <v>14</v>
      </c>
      <c r="M154" s="145">
        <v>18</v>
      </c>
      <c r="N154" s="5">
        <f t="shared" si="318"/>
        <v>316</v>
      </c>
      <c r="O154" s="145">
        <v>320</v>
      </c>
      <c r="P154" s="145">
        <v>450</v>
      </c>
      <c r="Q154" s="145">
        <v>243</v>
      </c>
      <c r="R154" s="145">
        <v>207</v>
      </c>
      <c r="S154" s="145">
        <v>455</v>
      </c>
      <c r="T154" s="145">
        <v>495</v>
      </c>
      <c r="U154" s="145">
        <v>486</v>
      </c>
      <c r="V154" s="145">
        <v>570</v>
      </c>
      <c r="W154" s="145">
        <v>459</v>
      </c>
      <c r="X154" s="145">
        <v>252</v>
      </c>
      <c r="Y154" s="145">
        <v>342</v>
      </c>
      <c r="Z154" s="5">
        <f t="shared" si="303"/>
        <v>4279</v>
      </c>
      <c r="AA154" s="145">
        <v>10</v>
      </c>
      <c r="AB154" s="145">
        <v>11</v>
      </c>
      <c r="AC154" s="145">
        <v>11</v>
      </c>
      <c r="AD154" s="145">
        <v>11</v>
      </c>
      <c r="AE154" s="145">
        <v>14</v>
      </c>
      <c r="AF154" s="145">
        <v>15</v>
      </c>
      <c r="AG154" s="145">
        <v>18</v>
      </c>
      <c r="AH154" s="145">
        <v>19</v>
      </c>
      <c r="AI154" s="145">
        <v>17</v>
      </c>
      <c r="AJ154" s="145">
        <v>18</v>
      </c>
      <c r="AK154" s="145">
        <v>19</v>
      </c>
      <c r="AL154" s="9">
        <f t="shared" ref="AL154:AL159" si="348">AVERAGE(AA154:AK154)</f>
        <v>14.818181818181818</v>
      </c>
      <c r="AM154" s="224">
        <f t="shared" si="337"/>
        <v>100</v>
      </c>
      <c r="AN154" s="224">
        <f t="shared" si="338"/>
        <v>81.818181818181827</v>
      </c>
      <c r="AO154" s="224">
        <f t="shared" si="339"/>
        <v>81.818181818181827</v>
      </c>
      <c r="AP154" s="224">
        <f t="shared" si="340"/>
        <v>81.818181818181827</v>
      </c>
      <c r="AQ154" s="224">
        <f t="shared" si="341"/>
        <v>92.857142857142861</v>
      </c>
      <c r="AR154" s="224">
        <f t="shared" si="342"/>
        <v>100</v>
      </c>
      <c r="AS154" s="224">
        <f t="shared" si="343"/>
        <v>100</v>
      </c>
      <c r="AT154" s="224">
        <f t="shared" si="344"/>
        <v>100</v>
      </c>
      <c r="AU154" s="224">
        <f t="shared" si="345"/>
        <v>100</v>
      </c>
      <c r="AV154" s="224">
        <f t="shared" si="346"/>
        <v>100</v>
      </c>
      <c r="AW154" s="224">
        <f t="shared" si="347"/>
        <v>100</v>
      </c>
      <c r="AX154" s="191">
        <f t="shared" si="319"/>
        <v>94.391971664698929</v>
      </c>
    </row>
    <row r="155" spans="1:50">
      <c r="A155" s="143">
        <v>5</v>
      </c>
      <c r="B155" s="144" t="s">
        <v>170</v>
      </c>
      <c r="C155" s="145">
        <v>8</v>
      </c>
      <c r="D155" s="145">
        <v>13</v>
      </c>
      <c r="E155" s="145">
        <v>5</v>
      </c>
      <c r="F155" s="145">
        <v>6</v>
      </c>
      <c r="G155" s="145">
        <v>9</v>
      </c>
      <c r="H155" s="145">
        <v>4</v>
      </c>
      <c r="I155" s="145">
        <v>19</v>
      </c>
      <c r="J155" s="145">
        <v>7</v>
      </c>
      <c r="K155" s="145">
        <v>6</v>
      </c>
      <c r="L155" s="145">
        <v>5</v>
      </c>
      <c r="M155" s="145">
        <v>2</v>
      </c>
      <c r="N155" s="5">
        <f t="shared" si="318"/>
        <v>84</v>
      </c>
      <c r="O155" s="145">
        <v>44</v>
      </c>
      <c r="P155" s="145">
        <v>43</v>
      </c>
      <c r="Q155" s="145">
        <v>21</v>
      </c>
      <c r="R155" s="145">
        <v>36</v>
      </c>
      <c r="S155" s="145">
        <v>61</v>
      </c>
      <c r="T155" s="145">
        <v>41</v>
      </c>
      <c r="U155" s="145">
        <v>125</v>
      </c>
      <c r="V155" s="145">
        <v>83</v>
      </c>
      <c r="W155" s="145">
        <v>72</v>
      </c>
      <c r="X155" s="145">
        <v>53</v>
      </c>
      <c r="Y155" s="145">
        <v>22</v>
      </c>
      <c r="Z155" s="5">
        <f t="shared" si="303"/>
        <v>601</v>
      </c>
      <c r="AA155" s="145">
        <v>9</v>
      </c>
      <c r="AB155" s="145">
        <v>8</v>
      </c>
      <c r="AC155" s="145">
        <v>8</v>
      </c>
      <c r="AD155" s="145">
        <v>8</v>
      </c>
      <c r="AE155" s="145">
        <v>13</v>
      </c>
      <c r="AF155" s="145">
        <v>15</v>
      </c>
      <c r="AG155" s="145">
        <v>16</v>
      </c>
      <c r="AH155" s="145">
        <v>17</v>
      </c>
      <c r="AI155" s="145">
        <v>15</v>
      </c>
      <c r="AJ155" s="145">
        <v>15</v>
      </c>
      <c r="AK155" s="145">
        <v>15</v>
      </c>
      <c r="AL155" s="9">
        <f t="shared" si="348"/>
        <v>12.636363636363637</v>
      </c>
      <c r="AM155" s="224">
        <f t="shared" si="337"/>
        <v>61.111111111111114</v>
      </c>
      <c r="AN155" s="224">
        <f t="shared" si="338"/>
        <v>41.346153846153847</v>
      </c>
      <c r="AO155" s="224">
        <f t="shared" si="339"/>
        <v>52.5</v>
      </c>
      <c r="AP155" s="224">
        <f t="shared" si="340"/>
        <v>75</v>
      </c>
      <c r="AQ155" s="224">
        <f t="shared" si="341"/>
        <v>52.136752136752143</v>
      </c>
      <c r="AR155" s="224">
        <f t="shared" si="342"/>
        <v>68.333333333333329</v>
      </c>
      <c r="AS155" s="224">
        <f t="shared" si="343"/>
        <v>41.118421052631575</v>
      </c>
      <c r="AT155" s="224">
        <f t="shared" si="344"/>
        <v>69.747899159663859</v>
      </c>
      <c r="AU155" s="224">
        <f t="shared" si="345"/>
        <v>80</v>
      </c>
      <c r="AV155" s="224">
        <f t="shared" si="346"/>
        <v>70.666666666666671</v>
      </c>
      <c r="AW155" s="224">
        <f t="shared" si="347"/>
        <v>73.333333333333329</v>
      </c>
      <c r="AX155" s="191">
        <f t="shared" si="319"/>
        <v>62.299424603604166</v>
      </c>
    </row>
    <row r="156" spans="1:50">
      <c r="A156" s="143">
        <v>6</v>
      </c>
      <c r="B156" s="144" t="s">
        <v>171</v>
      </c>
      <c r="C156" s="145">
        <v>12</v>
      </c>
      <c r="D156" s="145">
        <v>15</v>
      </c>
      <c r="E156" s="145">
        <v>8</v>
      </c>
      <c r="F156" s="145">
        <v>15</v>
      </c>
      <c r="G156" s="145">
        <v>9</v>
      </c>
      <c r="H156" s="145">
        <v>9</v>
      </c>
      <c r="I156" s="145">
        <v>9</v>
      </c>
      <c r="J156" s="145">
        <v>13</v>
      </c>
      <c r="K156" s="145">
        <v>15</v>
      </c>
      <c r="L156" s="145">
        <v>7</v>
      </c>
      <c r="M156" s="145">
        <v>4</v>
      </c>
      <c r="N156" s="5">
        <f t="shared" si="318"/>
        <v>116</v>
      </c>
      <c r="O156" s="145">
        <v>132</v>
      </c>
      <c r="P156" s="145">
        <v>165</v>
      </c>
      <c r="Q156" s="145">
        <v>80</v>
      </c>
      <c r="R156" s="145">
        <v>165</v>
      </c>
      <c r="S156" s="145">
        <v>162</v>
      </c>
      <c r="T156" s="145">
        <v>153</v>
      </c>
      <c r="U156" s="145">
        <v>162</v>
      </c>
      <c r="V156" s="145">
        <v>234</v>
      </c>
      <c r="W156" s="145">
        <v>300</v>
      </c>
      <c r="X156" s="145">
        <v>126</v>
      </c>
      <c r="Y156" s="145">
        <v>72</v>
      </c>
      <c r="Z156" s="5">
        <f t="shared" si="303"/>
        <v>1751</v>
      </c>
      <c r="AA156" s="145">
        <v>11</v>
      </c>
      <c r="AB156" s="145">
        <v>11</v>
      </c>
      <c r="AC156" s="145">
        <v>10</v>
      </c>
      <c r="AD156" s="145">
        <v>11</v>
      </c>
      <c r="AE156" s="145">
        <v>18</v>
      </c>
      <c r="AF156" s="145">
        <v>17</v>
      </c>
      <c r="AG156" s="145">
        <v>18</v>
      </c>
      <c r="AH156" s="145">
        <v>18</v>
      </c>
      <c r="AI156" s="145">
        <v>20</v>
      </c>
      <c r="AJ156" s="145">
        <v>18</v>
      </c>
      <c r="AK156" s="145">
        <v>18</v>
      </c>
      <c r="AL156" s="9">
        <f t="shared" si="348"/>
        <v>15.454545454545455</v>
      </c>
      <c r="AM156" s="224">
        <f t="shared" si="337"/>
        <v>100</v>
      </c>
      <c r="AN156" s="224">
        <f t="shared" si="338"/>
        <v>100</v>
      </c>
      <c r="AO156" s="224">
        <f t="shared" si="339"/>
        <v>100</v>
      </c>
      <c r="AP156" s="224">
        <f t="shared" si="340"/>
        <v>100</v>
      </c>
      <c r="AQ156" s="224">
        <f t="shared" si="341"/>
        <v>100</v>
      </c>
      <c r="AR156" s="224">
        <f t="shared" si="342"/>
        <v>100</v>
      </c>
      <c r="AS156" s="224">
        <f t="shared" si="343"/>
        <v>100</v>
      </c>
      <c r="AT156" s="224">
        <f t="shared" si="344"/>
        <v>100</v>
      </c>
      <c r="AU156" s="224">
        <f t="shared" si="345"/>
        <v>100</v>
      </c>
      <c r="AV156" s="224">
        <f t="shared" si="346"/>
        <v>100</v>
      </c>
      <c r="AW156" s="224">
        <f t="shared" si="347"/>
        <v>100</v>
      </c>
      <c r="AX156" s="191">
        <f t="shared" si="319"/>
        <v>100</v>
      </c>
    </row>
    <row r="157" spans="1:50">
      <c r="A157" s="143">
        <v>7</v>
      </c>
      <c r="B157" s="144" t="s">
        <v>172</v>
      </c>
      <c r="C157" s="145">
        <v>6</v>
      </c>
      <c r="D157" s="145">
        <v>4</v>
      </c>
      <c r="E157" s="145">
        <v>9</v>
      </c>
      <c r="F157" s="145">
        <v>17</v>
      </c>
      <c r="G157" s="145">
        <v>4</v>
      </c>
      <c r="H157" s="145">
        <v>11</v>
      </c>
      <c r="I157" s="145">
        <v>8</v>
      </c>
      <c r="J157" s="145">
        <v>11</v>
      </c>
      <c r="K157" s="145">
        <v>11</v>
      </c>
      <c r="L157" s="145">
        <v>0</v>
      </c>
      <c r="M157" s="145">
        <v>0</v>
      </c>
      <c r="N157" s="5">
        <f t="shared" si="318"/>
        <v>81</v>
      </c>
      <c r="O157" s="145">
        <v>66</v>
      </c>
      <c r="P157" s="145">
        <v>44</v>
      </c>
      <c r="Q157" s="145">
        <v>90</v>
      </c>
      <c r="R157" s="145">
        <v>187</v>
      </c>
      <c r="S157" s="145">
        <v>56</v>
      </c>
      <c r="T157" s="145">
        <v>165</v>
      </c>
      <c r="U157" s="145">
        <v>128</v>
      </c>
      <c r="V157" s="145">
        <v>187</v>
      </c>
      <c r="W157" s="145">
        <v>165</v>
      </c>
      <c r="X157" s="145">
        <v>0</v>
      </c>
      <c r="Y157" s="145">
        <v>0</v>
      </c>
      <c r="Z157" s="5">
        <f t="shared" si="303"/>
        <v>1088</v>
      </c>
      <c r="AA157" s="145">
        <v>11</v>
      </c>
      <c r="AB157" s="145">
        <v>11</v>
      </c>
      <c r="AC157" s="145">
        <v>10</v>
      </c>
      <c r="AD157" s="145">
        <v>11</v>
      </c>
      <c r="AE157" s="145">
        <v>14</v>
      </c>
      <c r="AF157" s="145">
        <v>15</v>
      </c>
      <c r="AG157" s="145">
        <v>16</v>
      </c>
      <c r="AH157" s="145">
        <v>17</v>
      </c>
      <c r="AI157" s="145">
        <v>15</v>
      </c>
      <c r="AJ157" s="145"/>
      <c r="AK157" s="145"/>
      <c r="AL157" s="9">
        <f t="shared" si="348"/>
        <v>13.333333333333334</v>
      </c>
      <c r="AM157" s="224">
        <f t="shared" si="337"/>
        <v>100</v>
      </c>
      <c r="AN157" s="224">
        <f t="shared" si="338"/>
        <v>100</v>
      </c>
      <c r="AO157" s="224">
        <f t="shared" si="339"/>
        <v>100</v>
      </c>
      <c r="AP157" s="224">
        <f t="shared" si="340"/>
        <v>100</v>
      </c>
      <c r="AQ157" s="224">
        <f t="shared" si="341"/>
        <v>100</v>
      </c>
      <c r="AR157" s="224">
        <f t="shared" si="342"/>
        <v>100</v>
      </c>
      <c r="AS157" s="224">
        <f t="shared" si="343"/>
        <v>100</v>
      </c>
      <c r="AT157" s="224">
        <f t="shared" si="344"/>
        <v>100</v>
      </c>
      <c r="AU157" s="224">
        <f t="shared" si="345"/>
        <v>100</v>
      </c>
      <c r="AV157" s="224"/>
      <c r="AW157" s="224"/>
      <c r="AX157" s="191">
        <f t="shared" si="319"/>
        <v>100</v>
      </c>
    </row>
    <row r="158" spans="1:50">
      <c r="A158" s="143">
        <v>8</v>
      </c>
      <c r="B158" s="144" t="s">
        <v>173</v>
      </c>
      <c r="C158" s="145">
        <v>17</v>
      </c>
      <c r="D158" s="145">
        <v>6</v>
      </c>
      <c r="E158" s="145">
        <v>12</v>
      </c>
      <c r="F158" s="145">
        <v>12</v>
      </c>
      <c r="G158" s="145">
        <v>9</v>
      </c>
      <c r="H158" s="145">
        <v>11</v>
      </c>
      <c r="I158" s="145">
        <v>9</v>
      </c>
      <c r="J158" s="145">
        <v>12</v>
      </c>
      <c r="K158" s="145">
        <v>10</v>
      </c>
      <c r="L158" s="145">
        <v>4</v>
      </c>
      <c r="M158" s="145">
        <v>3</v>
      </c>
      <c r="N158" s="5">
        <f t="shared" si="318"/>
        <v>105</v>
      </c>
      <c r="O158" s="145">
        <v>153</v>
      </c>
      <c r="P158" s="145">
        <v>54</v>
      </c>
      <c r="Q158" s="145">
        <v>108</v>
      </c>
      <c r="R158" s="145">
        <v>120</v>
      </c>
      <c r="S158" s="145">
        <v>117</v>
      </c>
      <c r="T158" s="145">
        <v>154</v>
      </c>
      <c r="U158" s="145">
        <v>153</v>
      </c>
      <c r="V158" s="145">
        <v>204</v>
      </c>
      <c r="W158" s="145">
        <v>140</v>
      </c>
      <c r="X158" s="145">
        <v>60</v>
      </c>
      <c r="Y158" s="145">
        <v>48</v>
      </c>
      <c r="Z158" s="5">
        <f t="shared" si="303"/>
        <v>1311</v>
      </c>
      <c r="AA158" s="145">
        <v>9</v>
      </c>
      <c r="AB158" s="145">
        <v>9</v>
      </c>
      <c r="AC158" s="145">
        <v>9</v>
      </c>
      <c r="AD158" s="145">
        <v>10</v>
      </c>
      <c r="AE158" s="145">
        <v>13</v>
      </c>
      <c r="AF158" s="145">
        <v>14</v>
      </c>
      <c r="AG158" s="145">
        <v>17</v>
      </c>
      <c r="AH158" s="145">
        <v>17</v>
      </c>
      <c r="AI158" s="145">
        <v>14</v>
      </c>
      <c r="AJ158" s="145">
        <v>15</v>
      </c>
      <c r="AK158" s="145">
        <v>16</v>
      </c>
      <c r="AL158" s="9">
        <f t="shared" si="348"/>
        <v>13</v>
      </c>
      <c r="AM158" s="224">
        <f t="shared" si="337"/>
        <v>100</v>
      </c>
      <c r="AN158" s="224">
        <f t="shared" si="338"/>
        <v>100</v>
      </c>
      <c r="AO158" s="224">
        <f t="shared" si="339"/>
        <v>100</v>
      </c>
      <c r="AP158" s="224">
        <f t="shared" si="340"/>
        <v>100</v>
      </c>
      <c r="AQ158" s="224">
        <f t="shared" si="341"/>
        <v>100</v>
      </c>
      <c r="AR158" s="224">
        <f t="shared" si="342"/>
        <v>100</v>
      </c>
      <c r="AS158" s="224">
        <f t="shared" si="343"/>
        <v>100</v>
      </c>
      <c r="AT158" s="224">
        <f t="shared" si="344"/>
        <v>100</v>
      </c>
      <c r="AU158" s="224">
        <f t="shared" si="345"/>
        <v>100</v>
      </c>
      <c r="AV158" s="224">
        <f t="shared" si="346"/>
        <v>100</v>
      </c>
      <c r="AW158" s="224">
        <f t="shared" si="347"/>
        <v>100</v>
      </c>
      <c r="AX158" s="191">
        <f t="shared" si="319"/>
        <v>100</v>
      </c>
    </row>
    <row r="159" spans="1:50">
      <c r="A159" s="7"/>
      <c r="B159" s="18" t="s">
        <v>174</v>
      </c>
      <c r="C159" s="19">
        <f>SUM(C160:C162)</f>
        <v>88</v>
      </c>
      <c r="D159" s="19">
        <f t="shared" ref="D159:M159" si="349">SUM(D160:D162)</f>
        <v>98</v>
      </c>
      <c r="E159" s="19">
        <f t="shared" si="349"/>
        <v>87</v>
      </c>
      <c r="F159" s="19">
        <f t="shared" si="349"/>
        <v>74</v>
      </c>
      <c r="G159" s="19">
        <f t="shared" si="349"/>
        <v>89</v>
      </c>
      <c r="H159" s="19">
        <f t="shared" si="349"/>
        <v>77</v>
      </c>
      <c r="I159" s="19">
        <f t="shared" si="349"/>
        <v>88</v>
      </c>
      <c r="J159" s="19">
        <f t="shared" si="349"/>
        <v>93</v>
      </c>
      <c r="K159" s="19">
        <f t="shared" si="349"/>
        <v>62</v>
      </c>
      <c r="L159" s="19">
        <f t="shared" si="349"/>
        <v>28</v>
      </c>
      <c r="M159" s="19">
        <f t="shared" si="349"/>
        <v>18</v>
      </c>
      <c r="N159" s="5">
        <f t="shared" si="318"/>
        <v>802</v>
      </c>
      <c r="O159" s="19">
        <f>SUM(O160:O162)</f>
        <v>798</v>
      </c>
      <c r="P159" s="19">
        <f t="shared" ref="P159:Y159" si="350">SUM(P160:P162)</f>
        <v>851</v>
      </c>
      <c r="Q159" s="19">
        <f t="shared" si="350"/>
        <v>839</v>
      </c>
      <c r="R159" s="19">
        <f t="shared" si="350"/>
        <v>804</v>
      </c>
      <c r="S159" s="19">
        <f t="shared" si="350"/>
        <v>1113</v>
      </c>
      <c r="T159" s="19">
        <f t="shared" si="350"/>
        <v>1061</v>
      </c>
      <c r="U159" s="19">
        <f t="shared" si="350"/>
        <v>1373</v>
      </c>
      <c r="V159" s="19">
        <f t="shared" si="350"/>
        <v>1552</v>
      </c>
      <c r="W159" s="19">
        <f t="shared" si="350"/>
        <v>917</v>
      </c>
      <c r="X159" s="19">
        <f t="shared" si="350"/>
        <v>458</v>
      </c>
      <c r="Y159" s="19">
        <f t="shared" si="350"/>
        <v>271</v>
      </c>
      <c r="Z159" s="5">
        <f t="shared" si="303"/>
        <v>10037</v>
      </c>
      <c r="AA159" s="19">
        <f>AVERAGE(AA160:AA162)</f>
        <v>9.3333333333333339</v>
      </c>
      <c r="AB159" s="19">
        <f t="shared" ref="AB159:AK159" si="351">AVERAGE(AB160:AB162)</f>
        <v>9.6666666666666661</v>
      </c>
      <c r="AC159" s="19">
        <f t="shared" si="351"/>
        <v>10</v>
      </c>
      <c r="AD159" s="19">
        <f t="shared" si="351"/>
        <v>11.666666666666666</v>
      </c>
      <c r="AE159" s="19">
        <f t="shared" si="351"/>
        <v>13</v>
      </c>
      <c r="AF159" s="19">
        <f t="shared" si="351"/>
        <v>14</v>
      </c>
      <c r="AG159" s="19">
        <f t="shared" si="351"/>
        <v>17.333333333333332</v>
      </c>
      <c r="AH159" s="19">
        <f t="shared" si="351"/>
        <v>18.333333333333332</v>
      </c>
      <c r="AI159" s="19">
        <f t="shared" si="351"/>
        <v>16.666666666666668</v>
      </c>
      <c r="AJ159" s="19">
        <f t="shared" si="351"/>
        <v>17.333333333333332</v>
      </c>
      <c r="AK159" s="19">
        <f t="shared" si="351"/>
        <v>16</v>
      </c>
      <c r="AL159" s="9">
        <f t="shared" si="348"/>
        <v>13.939393939393938</v>
      </c>
      <c r="AM159" s="9">
        <f>AVERAGE(AM160:AM162)</f>
        <v>100</v>
      </c>
      <c r="AN159" s="9">
        <f t="shared" ref="AN159:AW159" si="352">AVERAGE(AN160:AN162)</f>
        <v>94.659888964142738</v>
      </c>
      <c r="AO159" s="9">
        <f t="shared" si="352"/>
        <v>95.230429292929287</v>
      </c>
      <c r="AP159" s="9">
        <f t="shared" si="352"/>
        <v>91.666666666666671</v>
      </c>
      <c r="AQ159" s="9">
        <f t="shared" si="352"/>
        <v>95.073416611878159</v>
      </c>
      <c r="AR159" s="9">
        <f t="shared" si="352"/>
        <v>99.181929181929192</v>
      </c>
      <c r="AS159" s="9">
        <f t="shared" si="352"/>
        <v>90.405398465276221</v>
      </c>
      <c r="AT159" s="9">
        <f t="shared" si="352"/>
        <v>92.42215237024925</v>
      </c>
      <c r="AU159" s="9">
        <f t="shared" si="352"/>
        <v>86.707410236822</v>
      </c>
      <c r="AV159" s="9">
        <f t="shared" si="352"/>
        <v>90.261437908496717</v>
      </c>
      <c r="AW159" s="9">
        <f t="shared" si="352"/>
        <v>94.537815126050418</v>
      </c>
      <c r="AX159" s="191">
        <f t="shared" si="319"/>
        <v>93.649685893130979</v>
      </c>
    </row>
    <row r="160" spans="1:50" ht="31.5" customHeight="1">
      <c r="A160" s="187">
        <v>135</v>
      </c>
      <c r="B160" s="190" t="s">
        <v>175</v>
      </c>
      <c r="C160" s="188">
        <v>66</v>
      </c>
      <c r="D160" s="188">
        <v>73</v>
      </c>
      <c r="E160" s="188">
        <v>64</v>
      </c>
      <c r="F160" s="188">
        <v>53</v>
      </c>
      <c r="G160" s="188">
        <v>65</v>
      </c>
      <c r="H160" s="188">
        <v>60</v>
      </c>
      <c r="I160" s="188">
        <v>58</v>
      </c>
      <c r="J160" s="188">
        <v>68</v>
      </c>
      <c r="K160" s="188">
        <v>42</v>
      </c>
      <c r="L160" s="188">
        <v>17</v>
      </c>
      <c r="M160" s="188">
        <v>14</v>
      </c>
      <c r="N160" s="5">
        <f t="shared" si="318"/>
        <v>580</v>
      </c>
      <c r="O160" s="188">
        <v>594</v>
      </c>
      <c r="P160" s="188">
        <v>623</v>
      </c>
      <c r="Q160" s="188">
        <v>626</v>
      </c>
      <c r="R160" s="188">
        <v>583</v>
      </c>
      <c r="S160" s="188">
        <v>814</v>
      </c>
      <c r="T160" s="188">
        <v>824</v>
      </c>
      <c r="U160" s="188">
        <v>897</v>
      </c>
      <c r="V160" s="188">
        <v>1129</v>
      </c>
      <c r="W160" s="188">
        <v>640</v>
      </c>
      <c r="X160" s="188">
        <v>297</v>
      </c>
      <c r="Y160" s="188">
        <v>213</v>
      </c>
      <c r="Z160" s="5">
        <f t="shared" si="303"/>
        <v>7240</v>
      </c>
      <c r="AA160" s="188">
        <v>9</v>
      </c>
      <c r="AB160" s="188">
        <v>9</v>
      </c>
      <c r="AC160" s="188">
        <v>10</v>
      </c>
      <c r="AD160" s="188">
        <v>11</v>
      </c>
      <c r="AE160" s="188">
        <v>13</v>
      </c>
      <c r="AF160" s="188">
        <v>14</v>
      </c>
      <c r="AG160" s="188">
        <v>16</v>
      </c>
      <c r="AH160" s="188">
        <v>17</v>
      </c>
      <c r="AI160" s="188">
        <v>16</v>
      </c>
      <c r="AJ160" s="188">
        <v>18</v>
      </c>
      <c r="AK160" s="188">
        <v>17</v>
      </c>
      <c r="AL160" s="9">
        <f t="shared" ref="AL160:AL166" si="353">AVERAGE(AA160:AK160)</f>
        <v>13.636363636363637</v>
      </c>
      <c r="AM160" s="229">
        <f t="shared" si="337"/>
        <v>100</v>
      </c>
      <c r="AN160" s="229">
        <f t="shared" ref="AN160:AN162" si="354">IF(D160=0,0,P160/(D160*AB160)*100)</f>
        <v>94.824961948249623</v>
      </c>
      <c r="AO160" s="229">
        <f t="shared" ref="AO160:AO162" si="355">IF(E160=0,0,Q160/(E160*AC160)*100)</f>
        <v>97.8125</v>
      </c>
      <c r="AP160" s="229">
        <f t="shared" ref="AP160:AP162" si="356">IF(F160=0,0,R160/(F160*AD160)*100)</f>
        <v>100</v>
      </c>
      <c r="AQ160" s="229">
        <f t="shared" ref="AQ160:AQ162" si="357">IF(G160=0,0,S160/(G160*AE160)*100)</f>
        <v>96.331360946745562</v>
      </c>
      <c r="AR160" s="229">
        <f t="shared" ref="AR160:AR162" si="358">IF(H160=0,0,T160/(H160*AF160)*100)</f>
        <v>98.095238095238088</v>
      </c>
      <c r="AS160" s="229">
        <f t="shared" ref="AS160:AS162" si="359">IF(I160=0,0,U160/(I160*AG160)*100)</f>
        <v>96.659482758620683</v>
      </c>
      <c r="AT160" s="229">
        <f t="shared" ref="AT160:AT162" si="360">IF(J160=0,0,V160/(J160*AH160)*100)</f>
        <v>97.664359861591691</v>
      </c>
      <c r="AU160" s="229">
        <f t="shared" ref="AU160:AU162" si="361">IF(K160=0,0,W160/(K160*AI160)*100)</f>
        <v>95.238095238095227</v>
      </c>
      <c r="AV160" s="229">
        <f t="shared" ref="AV160:AV162" si="362">IF(L160=0,0,X160/(L160*AJ160)*100)</f>
        <v>97.058823529411768</v>
      </c>
      <c r="AW160" s="229">
        <f t="shared" ref="AW160:AW162" si="363">IF(M160=0,0,Y160/(M160*AK160)*100)</f>
        <v>89.495798319327733</v>
      </c>
      <c r="AX160" s="191">
        <f t="shared" si="319"/>
        <v>96.652783699752774</v>
      </c>
    </row>
    <row r="161" spans="1:50">
      <c r="A161" s="187">
        <v>136</v>
      </c>
      <c r="B161" s="189" t="s">
        <v>176</v>
      </c>
      <c r="C161" s="188">
        <v>16</v>
      </c>
      <c r="D161" s="188">
        <v>19</v>
      </c>
      <c r="E161" s="188">
        <v>14</v>
      </c>
      <c r="F161" s="188">
        <v>11</v>
      </c>
      <c r="G161" s="188">
        <v>15</v>
      </c>
      <c r="H161" s="188">
        <v>13</v>
      </c>
      <c r="I161" s="188">
        <v>19</v>
      </c>
      <c r="J161" s="188">
        <v>13</v>
      </c>
      <c r="K161" s="188">
        <v>9</v>
      </c>
      <c r="L161" s="188">
        <v>5</v>
      </c>
      <c r="M161" s="188">
        <v>3</v>
      </c>
      <c r="N161" s="5">
        <f t="shared" si="318"/>
        <v>137</v>
      </c>
      <c r="O161" s="188">
        <v>144</v>
      </c>
      <c r="P161" s="188">
        <v>168</v>
      </c>
      <c r="Q161" s="188">
        <v>126</v>
      </c>
      <c r="R161" s="188">
        <v>121</v>
      </c>
      <c r="S161" s="188">
        <v>195</v>
      </c>
      <c r="T161" s="188">
        <v>181</v>
      </c>
      <c r="U161" s="188">
        <v>315</v>
      </c>
      <c r="V161" s="188">
        <v>211</v>
      </c>
      <c r="W161" s="188">
        <v>141</v>
      </c>
      <c r="X161" s="188">
        <v>81</v>
      </c>
      <c r="Y161" s="188">
        <v>42</v>
      </c>
      <c r="Z161" s="5">
        <f t="shared" si="303"/>
        <v>1725</v>
      </c>
      <c r="AA161" s="188">
        <v>9</v>
      </c>
      <c r="AB161" s="188">
        <v>9</v>
      </c>
      <c r="AC161" s="188">
        <v>9</v>
      </c>
      <c r="AD161" s="188">
        <v>12</v>
      </c>
      <c r="AE161" s="188">
        <v>13</v>
      </c>
      <c r="AF161" s="188">
        <v>14</v>
      </c>
      <c r="AG161" s="188">
        <v>17</v>
      </c>
      <c r="AH161" s="188">
        <v>17</v>
      </c>
      <c r="AI161" s="188">
        <v>17</v>
      </c>
      <c r="AJ161" s="188">
        <v>17</v>
      </c>
      <c r="AK161" s="188">
        <v>14</v>
      </c>
      <c r="AL161" s="9">
        <f t="shared" si="353"/>
        <v>13.454545454545455</v>
      </c>
      <c r="AM161" s="229">
        <f t="shared" si="337"/>
        <v>100</v>
      </c>
      <c r="AN161" s="229">
        <f t="shared" si="354"/>
        <v>98.245614035087712</v>
      </c>
      <c r="AO161" s="229">
        <f t="shared" si="355"/>
        <v>100</v>
      </c>
      <c r="AP161" s="229">
        <f t="shared" si="356"/>
        <v>91.666666666666657</v>
      </c>
      <c r="AQ161" s="229">
        <f t="shared" si="357"/>
        <v>100</v>
      </c>
      <c r="AR161" s="229">
        <f t="shared" si="358"/>
        <v>99.45054945054946</v>
      </c>
      <c r="AS161" s="229">
        <f t="shared" si="359"/>
        <v>97.523219814241486</v>
      </c>
      <c r="AT161" s="229">
        <f t="shared" si="360"/>
        <v>95.475113122171948</v>
      </c>
      <c r="AU161" s="229">
        <f t="shared" si="361"/>
        <v>92.156862745098039</v>
      </c>
      <c r="AV161" s="229">
        <f t="shared" si="362"/>
        <v>95.294117647058812</v>
      </c>
      <c r="AW161" s="229">
        <f t="shared" si="363"/>
        <v>100</v>
      </c>
      <c r="AX161" s="191">
        <f t="shared" si="319"/>
        <v>97.25564940735218</v>
      </c>
    </row>
    <row r="162" spans="1:50">
      <c r="A162" s="187">
        <v>137</v>
      </c>
      <c r="B162" s="189" t="s">
        <v>177</v>
      </c>
      <c r="C162" s="188">
        <v>6</v>
      </c>
      <c r="D162" s="188">
        <v>6</v>
      </c>
      <c r="E162" s="188">
        <v>9</v>
      </c>
      <c r="F162" s="188">
        <v>10</v>
      </c>
      <c r="G162" s="188">
        <v>9</v>
      </c>
      <c r="H162" s="188">
        <v>4</v>
      </c>
      <c r="I162" s="188">
        <v>11</v>
      </c>
      <c r="J162" s="188">
        <v>12</v>
      </c>
      <c r="K162" s="188">
        <v>11</v>
      </c>
      <c r="L162" s="188">
        <v>6</v>
      </c>
      <c r="M162" s="188">
        <v>1</v>
      </c>
      <c r="N162" s="5">
        <f t="shared" si="318"/>
        <v>85</v>
      </c>
      <c r="O162" s="188">
        <v>60</v>
      </c>
      <c r="P162" s="188">
        <v>60</v>
      </c>
      <c r="Q162" s="188">
        <v>87</v>
      </c>
      <c r="R162" s="188">
        <v>100</v>
      </c>
      <c r="S162" s="188">
        <v>104</v>
      </c>
      <c r="T162" s="188">
        <v>56</v>
      </c>
      <c r="U162" s="188">
        <v>161</v>
      </c>
      <c r="V162" s="188">
        <v>212</v>
      </c>
      <c r="W162" s="188">
        <v>136</v>
      </c>
      <c r="X162" s="188">
        <v>80</v>
      </c>
      <c r="Y162" s="188">
        <v>16</v>
      </c>
      <c r="Z162" s="5">
        <f t="shared" si="303"/>
        <v>1072</v>
      </c>
      <c r="AA162" s="188">
        <v>10</v>
      </c>
      <c r="AB162" s="188">
        <v>11</v>
      </c>
      <c r="AC162" s="188">
        <v>11</v>
      </c>
      <c r="AD162" s="188">
        <v>12</v>
      </c>
      <c r="AE162" s="188">
        <v>13</v>
      </c>
      <c r="AF162" s="188">
        <v>14</v>
      </c>
      <c r="AG162" s="188">
        <v>19</v>
      </c>
      <c r="AH162" s="188">
        <v>21</v>
      </c>
      <c r="AI162" s="188">
        <v>17</v>
      </c>
      <c r="AJ162" s="188">
        <v>17</v>
      </c>
      <c r="AK162" s="188">
        <v>17</v>
      </c>
      <c r="AL162" s="9">
        <f t="shared" si="353"/>
        <v>14.727272727272727</v>
      </c>
      <c r="AM162" s="229">
        <f t="shared" si="337"/>
        <v>100</v>
      </c>
      <c r="AN162" s="229">
        <f t="shared" si="354"/>
        <v>90.909090909090907</v>
      </c>
      <c r="AO162" s="229">
        <f t="shared" si="355"/>
        <v>87.878787878787875</v>
      </c>
      <c r="AP162" s="229">
        <f t="shared" si="356"/>
        <v>83.333333333333343</v>
      </c>
      <c r="AQ162" s="229">
        <f t="shared" si="357"/>
        <v>88.888888888888886</v>
      </c>
      <c r="AR162" s="229">
        <f t="shared" si="358"/>
        <v>100</v>
      </c>
      <c r="AS162" s="229">
        <f t="shared" si="359"/>
        <v>77.033492822966508</v>
      </c>
      <c r="AT162" s="229">
        <f t="shared" si="360"/>
        <v>84.126984126984127</v>
      </c>
      <c r="AU162" s="229">
        <f t="shared" si="361"/>
        <v>72.727272727272734</v>
      </c>
      <c r="AV162" s="229">
        <f t="shared" si="362"/>
        <v>78.431372549019613</v>
      </c>
      <c r="AW162" s="229">
        <f t="shared" si="363"/>
        <v>94.117647058823522</v>
      </c>
      <c r="AX162" s="191">
        <f t="shared" si="319"/>
        <v>87.040624572287953</v>
      </c>
    </row>
    <row r="163" spans="1:50">
      <c r="A163" s="7"/>
      <c r="B163" s="18" t="s">
        <v>178</v>
      </c>
      <c r="C163" s="19">
        <f>SUM(C164:C166)</f>
        <v>81</v>
      </c>
      <c r="D163" s="19">
        <f t="shared" ref="D163:M163" si="364">SUM(D164:D166)</f>
        <v>50</v>
      </c>
      <c r="E163" s="19">
        <f t="shared" si="364"/>
        <v>42</v>
      </c>
      <c r="F163" s="19">
        <f t="shared" si="364"/>
        <v>46</v>
      </c>
      <c r="G163" s="19">
        <f t="shared" si="364"/>
        <v>37</v>
      </c>
      <c r="H163" s="19">
        <f t="shared" si="364"/>
        <v>27</v>
      </c>
      <c r="I163" s="19">
        <f t="shared" si="364"/>
        <v>71</v>
      </c>
      <c r="J163" s="19">
        <f t="shared" si="364"/>
        <v>100</v>
      </c>
      <c r="K163" s="19">
        <f t="shared" si="364"/>
        <v>65</v>
      </c>
      <c r="L163" s="19">
        <f t="shared" si="364"/>
        <v>20</v>
      </c>
      <c r="M163" s="19">
        <f t="shared" si="364"/>
        <v>28</v>
      </c>
      <c r="N163" s="5">
        <f t="shared" si="318"/>
        <v>567</v>
      </c>
      <c r="O163" s="19">
        <f t="shared" ref="O163:Y163" si="365">SUM(O164:O166)</f>
        <v>532</v>
      </c>
      <c r="P163" s="19">
        <f t="shared" si="365"/>
        <v>462</v>
      </c>
      <c r="Q163" s="19">
        <f t="shared" si="365"/>
        <v>395</v>
      </c>
      <c r="R163" s="19">
        <f t="shared" si="365"/>
        <v>449</v>
      </c>
      <c r="S163" s="19">
        <f t="shared" si="365"/>
        <v>375</v>
      </c>
      <c r="T163" s="19">
        <f t="shared" si="365"/>
        <v>392</v>
      </c>
      <c r="U163" s="19">
        <f t="shared" si="365"/>
        <v>1010</v>
      </c>
      <c r="V163" s="19">
        <f t="shared" si="365"/>
        <v>1350</v>
      </c>
      <c r="W163" s="19">
        <f t="shared" si="365"/>
        <v>858</v>
      </c>
      <c r="X163" s="19">
        <f t="shared" si="365"/>
        <v>280</v>
      </c>
      <c r="Y163" s="19">
        <f t="shared" si="365"/>
        <v>391</v>
      </c>
      <c r="Z163" s="5">
        <f t="shared" si="303"/>
        <v>6494</v>
      </c>
      <c r="AA163" s="19">
        <f t="shared" ref="AA163:AK163" si="366">AVERAGE(AA164:AA166)</f>
        <v>8</v>
      </c>
      <c r="AB163" s="19">
        <f t="shared" si="366"/>
        <v>9.25</v>
      </c>
      <c r="AC163" s="19">
        <f t="shared" si="366"/>
        <v>9.5</v>
      </c>
      <c r="AD163" s="19">
        <f t="shared" si="366"/>
        <v>10.25</v>
      </c>
      <c r="AE163" s="19">
        <f t="shared" si="366"/>
        <v>12.25</v>
      </c>
      <c r="AF163" s="19">
        <f t="shared" si="366"/>
        <v>16.5</v>
      </c>
      <c r="AG163" s="19">
        <f t="shared" si="366"/>
        <v>15.666666666666666</v>
      </c>
      <c r="AH163" s="19">
        <f t="shared" si="366"/>
        <v>16</v>
      </c>
      <c r="AI163" s="19">
        <f t="shared" si="366"/>
        <v>14.333333333333334</v>
      </c>
      <c r="AJ163" s="19">
        <f t="shared" si="366"/>
        <v>14</v>
      </c>
      <c r="AK163" s="19">
        <f t="shared" si="366"/>
        <v>13.5</v>
      </c>
      <c r="AL163" s="9">
        <f t="shared" si="353"/>
        <v>12.659090909090908</v>
      </c>
      <c r="AM163" s="9">
        <f t="shared" ref="AM163:AW163" si="367">AVERAGE(AM164:AM166)</f>
        <v>82.738095238095241</v>
      </c>
      <c r="AN163" s="9">
        <f t="shared" si="367"/>
        <v>97.058823529411768</v>
      </c>
      <c r="AO163" s="9">
        <f t="shared" si="367"/>
        <v>96.875</v>
      </c>
      <c r="AP163" s="9">
        <f t="shared" si="367"/>
        <v>90.24767801857584</v>
      </c>
      <c r="AQ163" s="9">
        <f t="shared" si="367"/>
        <v>86.395534290271144</v>
      </c>
      <c r="AR163" s="9">
        <f t="shared" si="367"/>
        <v>85.189075630252091</v>
      </c>
      <c r="AS163" s="9">
        <f t="shared" si="367"/>
        <v>89.799308878256241</v>
      </c>
      <c r="AT163" s="9">
        <f t="shared" si="367"/>
        <v>81.851029559009177</v>
      </c>
      <c r="AU163" s="9">
        <f t="shared" si="367"/>
        <v>93.333333333333329</v>
      </c>
      <c r="AV163" s="9">
        <f t="shared" si="367"/>
        <v>100</v>
      </c>
      <c r="AW163" s="9">
        <f t="shared" si="367"/>
        <v>100</v>
      </c>
      <c r="AX163" s="191">
        <f t="shared" si="319"/>
        <v>91.226170770654988</v>
      </c>
    </row>
    <row r="164" spans="1:50">
      <c r="A164" s="455">
        <v>145</v>
      </c>
      <c r="B164" s="456" t="s">
        <v>179</v>
      </c>
      <c r="C164" s="453">
        <v>42</v>
      </c>
      <c r="D164" s="453">
        <v>19</v>
      </c>
      <c r="E164" s="453">
        <v>16</v>
      </c>
      <c r="F164" s="453">
        <v>17</v>
      </c>
      <c r="G164" s="453">
        <v>22</v>
      </c>
      <c r="H164" s="453">
        <v>7</v>
      </c>
      <c r="I164" s="453">
        <v>22</v>
      </c>
      <c r="J164" s="453">
        <v>31</v>
      </c>
      <c r="K164" s="453">
        <v>20</v>
      </c>
      <c r="L164" s="453">
        <v>0</v>
      </c>
      <c r="M164" s="453">
        <v>1</v>
      </c>
      <c r="N164" s="5">
        <f t="shared" si="318"/>
        <v>197</v>
      </c>
      <c r="O164" s="453">
        <v>220</v>
      </c>
      <c r="P164" s="453">
        <v>152</v>
      </c>
      <c r="Q164" s="453">
        <v>135</v>
      </c>
      <c r="R164" s="453">
        <v>130</v>
      </c>
      <c r="S164" s="453">
        <v>180</v>
      </c>
      <c r="T164" s="453">
        <v>92</v>
      </c>
      <c r="U164" s="453">
        <v>211</v>
      </c>
      <c r="V164" s="453">
        <v>226</v>
      </c>
      <c r="W164" s="453">
        <v>198</v>
      </c>
      <c r="X164" s="453">
        <v>0</v>
      </c>
      <c r="Y164" s="453">
        <v>13</v>
      </c>
      <c r="Z164" s="5">
        <f t="shared" si="303"/>
        <v>1557</v>
      </c>
      <c r="AA164" s="457">
        <v>8</v>
      </c>
      <c r="AB164" s="457">
        <v>8.5</v>
      </c>
      <c r="AC164" s="457">
        <v>9</v>
      </c>
      <c r="AD164" s="457">
        <v>9.5</v>
      </c>
      <c r="AE164" s="457">
        <v>9.5</v>
      </c>
      <c r="AF164" s="457">
        <v>16</v>
      </c>
      <c r="AG164" s="457">
        <v>12</v>
      </c>
      <c r="AH164" s="457">
        <v>13</v>
      </c>
      <c r="AI164" s="457">
        <v>11</v>
      </c>
      <c r="AJ164" s="457"/>
      <c r="AK164" s="457">
        <v>13</v>
      </c>
      <c r="AL164" s="9">
        <f t="shared" si="353"/>
        <v>10.95</v>
      </c>
      <c r="AM164" s="105">
        <f t="shared" ref="AM164" si="368">IF(C164=0,0,O164/(C164*AA164)*100)</f>
        <v>65.476190476190482</v>
      </c>
      <c r="AN164" s="105">
        <f t="shared" ref="AN164" si="369">IF(D164=0,0,P164/(D164*AB164)*100)</f>
        <v>94.117647058823522</v>
      </c>
      <c r="AO164" s="105">
        <f t="shared" ref="AO164" si="370">IF(E164=0,0,Q164/(E164*AC164)*100)</f>
        <v>93.75</v>
      </c>
      <c r="AP164" s="105">
        <f t="shared" ref="AP164" si="371">IF(F164=0,0,R164/(F164*AD164)*100)</f>
        <v>80.495356037151694</v>
      </c>
      <c r="AQ164" s="105">
        <f t="shared" ref="AQ164" si="372">IF(G164=0,0,S164/(G164*AE164)*100)</f>
        <v>86.124401913875602</v>
      </c>
      <c r="AR164" s="105">
        <f t="shared" ref="AR164" si="373">IF(H164=0,0,T164/(H164*AF164)*100)</f>
        <v>82.142857142857139</v>
      </c>
      <c r="AS164" s="105">
        <f t="shared" ref="AS164" si="374">IF(I164=0,0,U164/(I164*AG164)*100)</f>
        <v>79.924242424242422</v>
      </c>
      <c r="AT164" s="105">
        <f t="shared" ref="AT164" si="375">IF(J164=0,0,V164/(J164*AH164)*100)</f>
        <v>56.079404466501238</v>
      </c>
      <c r="AU164" s="105">
        <f t="shared" ref="AU164" si="376">IF(K164=0,0,W164/(K164*AI164)*100)</f>
        <v>90</v>
      </c>
      <c r="AV164" s="454"/>
      <c r="AW164" s="452">
        <f t="shared" ref="AT164:AW165" si="377">IF(M164=0,0,Y164/(M164*AK164)*100)</f>
        <v>100</v>
      </c>
      <c r="AX164" s="191">
        <f t="shared" si="319"/>
        <v>82.811009951964209</v>
      </c>
    </row>
    <row r="165" spans="1:50" s="104" customFormat="1">
      <c r="A165" s="10">
        <v>146</v>
      </c>
      <c r="B165" s="106" t="s">
        <v>180</v>
      </c>
      <c r="C165" s="107">
        <v>39</v>
      </c>
      <c r="D165" s="107">
        <v>31</v>
      </c>
      <c r="E165" s="107">
        <v>26</v>
      </c>
      <c r="F165" s="107">
        <v>29</v>
      </c>
      <c r="G165" s="107">
        <v>15</v>
      </c>
      <c r="H165" s="107">
        <v>20</v>
      </c>
      <c r="I165" s="107">
        <v>15</v>
      </c>
      <c r="J165" s="107">
        <v>20</v>
      </c>
      <c r="K165" s="107">
        <v>20</v>
      </c>
      <c r="L165" s="107">
        <v>0</v>
      </c>
      <c r="M165" s="107">
        <v>0</v>
      </c>
      <c r="N165" s="5">
        <f t="shared" si="318"/>
        <v>215</v>
      </c>
      <c r="O165" s="107">
        <v>312</v>
      </c>
      <c r="P165" s="107">
        <v>310</v>
      </c>
      <c r="Q165" s="107">
        <v>260</v>
      </c>
      <c r="R165" s="107">
        <v>319</v>
      </c>
      <c r="S165" s="107">
        <v>195</v>
      </c>
      <c r="T165" s="107">
        <v>300</v>
      </c>
      <c r="U165" s="107">
        <v>255</v>
      </c>
      <c r="V165" s="107">
        <v>340</v>
      </c>
      <c r="W165" s="107">
        <v>360</v>
      </c>
      <c r="X165" s="107">
        <v>0</v>
      </c>
      <c r="Y165" s="107">
        <v>0</v>
      </c>
      <c r="Z165" s="5">
        <f t="shared" si="303"/>
        <v>2651</v>
      </c>
      <c r="AA165" s="107">
        <v>8</v>
      </c>
      <c r="AB165" s="107">
        <v>10</v>
      </c>
      <c r="AC165" s="107">
        <v>10</v>
      </c>
      <c r="AD165" s="107">
        <v>11</v>
      </c>
      <c r="AE165" s="107">
        <v>15</v>
      </c>
      <c r="AF165" s="107">
        <v>17</v>
      </c>
      <c r="AG165" s="107">
        <v>19</v>
      </c>
      <c r="AH165" s="107">
        <v>19</v>
      </c>
      <c r="AI165" s="107">
        <v>20</v>
      </c>
      <c r="AJ165" s="107"/>
      <c r="AK165" s="107"/>
      <c r="AL165" s="9">
        <f t="shared" si="353"/>
        <v>14.333333333333334</v>
      </c>
      <c r="AM165" s="105">
        <f t="shared" ref="AM165" si="378">IF(C165=0,0,O165/(C165*AA165)*100)</f>
        <v>100</v>
      </c>
      <c r="AN165" s="105">
        <f t="shared" ref="AN165" si="379">IF(D165=0,0,P165/(D165*AB165)*100)</f>
        <v>100</v>
      </c>
      <c r="AO165" s="105">
        <f t="shared" ref="AO165" si="380">IF(E165=0,0,Q165/(E165*AC165)*100)</f>
        <v>100</v>
      </c>
      <c r="AP165" s="105">
        <f t="shared" ref="AP165" si="381">IF(F165=0,0,R165/(F165*AD165)*100)</f>
        <v>100</v>
      </c>
      <c r="AQ165" s="105">
        <f t="shared" ref="AQ165" si="382">IF(G165=0,0,S165/(G165*AE165)*100)</f>
        <v>86.666666666666671</v>
      </c>
      <c r="AR165" s="105">
        <f t="shared" ref="AR165" si="383">IF(H165=0,0,T165/(H165*AF165)*100)</f>
        <v>88.235294117647058</v>
      </c>
      <c r="AS165" s="105">
        <f t="shared" ref="AS165" si="384">IF(I165=0,0,U165/(I165*AG165)*100)</f>
        <v>89.473684210526315</v>
      </c>
      <c r="AT165" s="105">
        <f t="shared" si="377"/>
        <v>89.473684210526315</v>
      </c>
      <c r="AU165" s="105">
        <f t="shared" si="377"/>
        <v>90</v>
      </c>
      <c r="AV165" s="108"/>
      <c r="AW165" s="108"/>
      <c r="AX165" s="191">
        <f t="shared" si="319"/>
        <v>93.761036578374046</v>
      </c>
    </row>
    <row r="166" spans="1:50">
      <c r="A166" s="226">
        <v>10</v>
      </c>
      <c r="B166" s="230" t="s">
        <v>181</v>
      </c>
      <c r="C166" s="228">
        <v>0</v>
      </c>
      <c r="D166" s="228">
        <v>0</v>
      </c>
      <c r="E166" s="228">
        <v>0</v>
      </c>
      <c r="F166" s="228">
        <v>0</v>
      </c>
      <c r="G166" s="228">
        <v>0</v>
      </c>
      <c r="H166" s="228">
        <v>0</v>
      </c>
      <c r="I166" s="228">
        <v>34</v>
      </c>
      <c r="J166" s="228">
        <v>49</v>
      </c>
      <c r="K166" s="228">
        <v>25</v>
      </c>
      <c r="L166" s="228">
        <v>20</v>
      </c>
      <c r="M166" s="228">
        <v>27</v>
      </c>
      <c r="N166" s="5">
        <f t="shared" si="318"/>
        <v>155</v>
      </c>
      <c r="O166" s="228">
        <v>0</v>
      </c>
      <c r="P166" s="228">
        <v>0</v>
      </c>
      <c r="Q166" s="228">
        <v>0</v>
      </c>
      <c r="R166" s="228">
        <v>0</v>
      </c>
      <c r="S166" s="228">
        <v>0</v>
      </c>
      <c r="T166" s="228">
        <v>0</v>
      </c>
      <c r="U166" s="231">
        <v>544</v>
      </c>
      <c r="V166" s="231">
        <v>784</v>
      </c>
      <c r="W166" s="231">
        <v>300</v>
      </c>
      <c r="X166" s="231">
        <v>280</v>
      </c>
      <c r="Y166" s="231">
        <v>378</v>
      </c>
      <c r="Z166" s="5">
        <f t="shared" si="303"/>
        <v>2286</v>
      </c>
      <c r="AA166" s="228"/>
      <c r="AB166" s="228"/>
      <c r="AC166" s="228"/>
      <c r="AD166" s="228"/>
      <c r="AE166" s="228"/>
      <c r="AF166" s="228"/>
      <c r="AG166" s="231">
        <v>16</v>
      </c>
      <c r="AH166" s="231">
        <v>16</v>
      </c>
      <c r="AI166" s="231">
        <v>12</v>
      </c>
      <c r="AJ166" s="231">
        <v>14</v>
      </c>
      <c r="AK166" s="231">
        <v>14</v>
      </c>
      <c r="AL166" s="9">
        <f t="shared" si="353"/>
        <v>14.4</v>
      </c>
      <c r="AM166" s="227"/>
      <c r="AN166" s="227"/>
      <c r="AO166" s="227"/>
      <c r="AP166" s="227"/>
      <c r="AQ166" s="227"/>
      <c r="AR166" s="227"/>
      <c r="AS166" s="105">
        <f t="shared" ref="AS166" si="385">IF(I166=0,0,U166/(I166*AG166)*100)</f>
        <v>100</v>
      </c>
      <c r="AT166" s="105">
        <f t="shared" ref="AT166" si="386">IF(J166=0,0,V166/(J166*AH166)*100)</f>
        <v>100</v>
      </c>
      <c r="AU166" s="105">
        <f t="shared" ref="AU166" si="387">IF(K166=0,0,W166/(K166*AI166)*100)</f>
        <v>100</v>
      </c>
      <c r="AV166" s="105">
        <f t="shared" ref="AV166" si="388">IF(L166=0,0,X166/(L166*AJ166)*100)</f>
        <v>100</v>
      </c>
      <c r="AW166" s="105">
        <f t="shared" ref="AW166" si="389">IF(M166=0,0,Y166/(M166*AK166)*100)</f>
        <v>100</v>
      </c>
      <c r="AX166" s="191">
        <f t="shared" si="319"/>
        <v>100</v>
      </c>
    </row>
  </sheetData>
  <mergeCells count="10">
    <mergeCell ref="AA1:AK1"/>
    <mergeCell ref="AL1:AL2"/>
    <mergeCell ref="AM1:AW1"/>
    <mergeCell ref="AX1:AX2"/>
    <mergeCell ref="A1:A2"/>
    <mergeCell ref="B1:B2"/>
    <mergeCell ref="C1:M1"/>
    <mergeCell ref="N1:N2"/>
    <mergeCell ref="O1:Y1"/>
    <mergeCell ref="Z1:Z2"/>
  </mergeCells>
  <conditionalFormatting sqref="AM1:AW133 AM141:AW1048576">
    <cfRule type="cellIs" dxfId="5" priority="4" operator="equal">
      <formula>0</formula>
    </cfRule>
  </conditionalFormatting>
  <conditionalFormatting sqref="AA1:AK133 AA141:AK1048576">
    <cfRule type="cellIs" dxfId="4" priority="3" operator="equal">
      <formula>0</formula>
    </cfRule>
  </conditionalFormatting>
  <conditionalFormatting sqref="C1:AK1048576">
    <cfRule type="cellIs" dxfId="3" priority="2" operator="equal">
      <formula>0</formula>
    </cfRule>
  </conditionalFormatting>
  <conditionalFormatting sqref="AM1:AW1048576">
    <cfRule type="cellIs" dxfId="2" priority="1" operator="greaterThan">
      <formula>100</formula>
    </cfRule>
  </conditionalFormatting>
  <pageMargins left="0.7" right="0.7" top="0.75" bottom="0.75" header="0.3" footer="0.3"/>
  <pageSetup paperSize="9" scale="48" orientation="landscape" r:id="rId1"/>
  <rowBreaks count="2" manualBreakCount="2">
    <brk id="61" max="16383" man="1"/>
    <brk id="119" max="16383" man="1"/>
  </rowBreaks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4"/>
  <sheetViews>
    <sheetView view="pageBreakPreview" zoomScale="60" zoomScaleNormal="70" workbookViewId="0">
      <selection activeCell="AT6" sqref="AT6"/>
    </sheetView>
  </sheetViews>
  <sheetFormatPr defaultRowHeight="15"/>
  <cols>
    <col min="1" max="1" width="45.85546875" customWidth="1"/>
    <col min="2" max="36" width="6.28515625" customWidth="1"/>
    <col min="37" max="37" width="6.5703125" style="55" customWidth="1"/>
    <col min="38" max="45" width="7.85546875" style="55" customWidth="1"/>
    <col min="46" max="46" width="8.42578125" style="55" customWidth="1"/>
  </cols>
  <sheetData>
    <row r="1" spans="1:46" ht="18.75" customHeight="1">
      <c r="A1" s="30" t="s">
        <v>200</v>
      </c>
      <c r="B1" s="481" t="s">
        <v>182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62"/>
      <c r="AN1" s="62"/>
      <c r="AO1" s="62"/>
      <c r="AP1" s="62"/>
      <c r="AQ1" s="62"/>
      <c r="AR1" s="62"/>
      <c r="AS1" s="62"/>
      <c r="AT1" s="91"/>
    </row>
    <row r="2" spans="1:46" ht="32.25" customHeight="1">
      <c r="A2" s="31"/>
      <c r="B2" s="483" t="s">
        <v>214</v>
      </c>
      <c r="C2" s="484"/>
      <c r="D2" s="484"/>
      <c r="E2" s="484"/>
      <c r="F2" s="484"/>
      <c r="G2" s="484" t="s">
        <v>183</v>
      </c>
      <c r="H2" s="484"/>
      <c r="I2" s="484"/>
      <c r="J2" s="485" t="s">
        <v>184</v>
      </c>
      <c r="K2" s="483" t="s">
        <v>213</v>
      </c>
      <c r="L2" s="484"/>
      <c r="M2" s="484"/>
      <c r="N2" s="484"/>
      <c r="O2" s="484"/>
      <c r="P2" s="484"/>
      <c r="Q2" s="484"/>
      <c r="R2" s="484"/>
      <c r="S2" s="485" t="s">
        <v>184</v>
      </c>
      <c r="T2" s="483" t="s">
        <v>185</v>
      </c>
      <c r="U2" s="484"/>
      <c r="V2" s="484"/>
      <c r="W2" s="484"/>
      <c r="X2" s="484"/>
      <c r="Y2" s="484"/>
      <c r="Z2" s="484"/>
      <c r="AA2" s="484"/>
      <c r="AB2" s="485" t="s">
        <v>184</v>
      </c>
      <c r="AC2" s="483" t="s">
        <v>186</v>
      </c>
      <c r="AD2" s="484"/>
      <c r="AE2" s="484"/>
      <c r="AF2" s="484"/>
      <c r="AG2" s="484"/>
      <c r="AH2" s="484"/>
      <c r="AI2" s="484"/>
      <c r="AJ2" s="484"/>
      <c r="AK2" s="479" t="s">
        <v>184</v>
      </c>
      <c r="AL2" s="477" t="s">
        <v>187</v>
      </c>
      <c r="AM2" s="478"/>
      <c r="AN2" s="478"/>
      <c r="AO2" s="478"/>
      <c r="AP2" s="478"/>
      <c r="AQ2" s="478"/>
      <c r="AR2" s="478"/>
      <c r="AS2" s="478"/>
      <c r="AT2" s="479" t="s">
        <v>184</v>
      </c>
    </row>
    <row r="3" spans="1:46" ht="33.75" customHeight="1">
      <c r="A3" s="31"/>
      <c r="B3" s="22" t="s">
        <v>188</v>
      </c>
      <c r="C3" s="22" t="s">
        <v>189</v>
      </c>
      <c r="D3" s="22" t="s">
        <v>190</v>
      </c>
      <c r="E3" s="22" t="s">
        <v>192</v>
      </c>
      <c r="F3" s="22" t="s">
        <v>193</v>
      </c>
      <c r="G3" s="22" t="s">
        <v>194</v>
      </c>
      <c r="H3" s="22" t="s">
        <v>195</v>
      </c>
      <c r="I3" s="22" t="s">
        <v>196</v>
      </c>
      <c r="J3" s="486"/>
      <c r="K3" s="22" t="s">
        <v>188</v>
      </c>
      <c r="L3" s="22" t="s">
        <v>189</v>
      </c>
      <c r="M3" s="22" t="s">
        <v>190</v>
      </c>
      <c r="N3" s="22" t="s">
        <v>192</v>
      </c>
      <c r="O3" s="22" t="s">
        <v>193</v>
      </c>
      <c r="P3" s="22" t="s">
        <v>194</v>
      </c>
      <c r="Q3" s="22" t="s">
        <v>195</v>
      </c>
      <c r="R3" s="22" t="s">
        <v>196</v>
      </c>
      <c r="S3" s="486"/>
      <c r="T3" s="22" t="s">
        <v>188</v>
      </c>
      <c r="U3" s="22" t="s">
        <v>189</v>
      </c>
      <c r="V3" s="22" t="s">
        <v>190</v>
      </c>
      <c r="W3" s="22" t="s">
        <v>192</v>
      </c>
      <c r="X3" s="22" t="s">
        <v>193</v>
      </c>
      <c r="Y3" s="22" t="s">
        <v>194</v>
      </c>
      <c r="Z3" s="22" t="s">
        <v>195</v>
      </c>
      <c r="AA3" s="22" t="s">
        <v>196</v>
      </c>
      <c r="AB3" s="486"/>
      <c r="AC3" s="22" t="s">
        <v>188</v>
      </c>
      <c r="AD3" s="22" t="s">
        <v>189</v>
      </c>
      <c r="AE3" s="22" t="s">
        <v>190</v>
      </c>
      <c r="AF3" s="22" t="s">
        <v>192</v>
      </c>
      <c r="AG3" s="22" t="s">
        <v>193</v>
      </c>
      <c r="AH3" s="22" t="s">
        <v>194</v>
      </c>
      <c r="AI3" s="22" t="s">
        <v>195</v>
      </c>
      <c r="AJ3" s="22" t="s">
        <v>196</v>
      </c>
      <c r="AK3" s="480"/>
      <c r="AL3" s="97" t="s">
        <v>188</v>
      </c>
      <c r="AM3" s="97" t="s">
        <v>189</v>
      </c>
      <c r="AN3" s="97" t="s">
        <v>190</v>
      </c>
      <c r="AO3" s="97" t="s">
        <v>192</v>
      </c>
      <c r="AP3" s="97" t="s">
        <v>193</v>
      </c>
      <c r="AQ3" s="97" t="s">
        <v>194</v>
      </c>
      <c r="AR3" s="97" t="s">
        <v>195</v>
      </c>
      <c r="AS3" s="97" t="s">
        <v>196</v>
      </c>
      <c r="AT3" s="480"/>
    </row>
    <row r="4" spans="1:46" ht="17.25" customHeight="1">
      <c r="A4" s="32" t="s">
        <v>201</v>
      </c>
      <c r="B4" s="24">
        <f t="shared" ref="B4:AB4" si="0">B5+B8+B11+B15+B19+B21+B23</f>
        <v>9</v>
      </c>
      <c r="C4" s="24">
        <f t="shared" si="0"/>
        <v>6</v>
      </c>
      <c r="D4" s="24">
        <f t="shared" si="0"/>
        <v>5</v>
      </c>
      <c r="E4" s="24">
        <f t="shared" si="0"/>
        <v>3</v>
      </c>
      <c r="F4" s="24">
        <f t="shared" si="0"/>
        <v>1</v>
      </c>
      <c r="G4" s="24">
        <f t="shared" si="0"/>
        <v>2</v>
      </c>
      <c r="H4" s="24">
        <f t="shared" si="0"/>
        <v>2</v>
      </c>
      <c r="I4" s="24">
        <f t="shared" si="0"/>
        <v>4</v>
      </c>
      <c r="J4" s="24">
        <f t="shared" si="0"/>
        <v>32</v>
      </c>
      <c r="K4" s="24">
        <f t="shared" si="0"/>
        <v>12</v>
      </c>
      <c r="L4" s="24">
        <f t="shared" si="0"/>
        <v>16</v>
      </c>
      <c r="M4" s="24">
        <f t="shared" si="0"/>
        <v>14</v>
      </c>
      <c r="N4" s="24">
        <f t="shared" si="0"/>
        <v>8</v>
      </c>
      <c r="O4" s="24">
        <f t="shared" si="0"/>
        <v>0</v>
      </c>
      <c r="P4" s="24">
        <f t="shared" si="0"/>
        <v>2</v>
      </c>
      <c r="Q4" s="24">
        <f t="shared" si="0"/>
        <v>0</v>
      </c>
      <c r="R4" s="24">
        <f>R5+R8+R11+R15+R19+R21+R23</f>
        <v>10</v>
      </c>
      <c r="S4" s="24">
        <f t="shared" si="0"/>
        <v>62</v>
      </c>
      <c r="T4" s="24">
        <f t="shared" si="0"/>
        <v>54</v>
      </c>
      <c r="U4" s="24">
        <f t="shared" si="0"/>
        <v>34</v>
      </c>
      <c r="V4" s="24">
        <f t="shared" si="0"/>
        <v>30</v>
      </c>
      <c r="W4" s="24">
        <f t="shared" si="0"/>
        <v>26</v>
      </c>
      <c r="X4" s="24">
        <f t="shared" si="0"/>
        <v>17</v>
      </c>
      <c r="Y4" s="24">
        <f t="shared" si="0"/>
        <v>27</v>
      </c>
      <c r="Z4" s="24">
        <f t="shared" si="0"/>
        <v>30</v>
      </c>
      <c r="AA4" s="24">
        <f t="shared" si="0"/>
        <v>37</v>
      </c>
      <c r="AB4" s="24">
        <f t="shared" si="0"/>
        <v>255</v>
      </c>
      <c r="AC4" s="23">
        <f t="shared" ref="AC4:AS4" si="1">AVERAGE(AC5,AC8,AC11,AC13,AC15,AC19,AC21,AC23)</f>
        <v>10</v>
      </c>
      <c r="AD4" s="76">
        <f t="shared" si="1"/>
        <v>10</v>
      </c>
      <c r="AE4" s="76">
        <f t="shared" si="1"/>
        <v>10.5</v>
      </c>
      <c r="AF4" s="76">
        <f t="shared" si="1"/>
        <v>13</v>
      </c>
      <c r="AG4" s="76">
        <f t="shared" si="1"/>
        <v>17</v>
      </c>
      <c r="AH4" s="76">
        <f t="shared" si="1"/>
        <v>16.5</v>
      </c>
      <c r="AI4" s="76">
        <f t="shared" si="1"/>
        <v>15</v>
      </c>
      <c r="AJ4" s="76">
        <f t="shared" si="1"/>
        <v>14.5</v>
      </c>
      <c r="AK4" s="76">
        <f t="shared" si="1"/>
        <v>11.708333333333334</v>
      </c>
      <c r="AL4" s="53">
        <f t="shared" si="1"/>
        <v>91.515152</v>
      </c>
      <c r="AM4" s="53">
        <f t="shared" si="1"/>
        <v>87.272725000000008</v>
      </c>
      <c r="AN4" s="53">
        <f t="shared" si="1"/>
        <v>89.583332499999997</v>
      </c>
      <c r="AO4" s="53">
        <f t="shared" si="1"/>
        <v>86.904763333333335</v>
      </c>
      <c r="AP4" s="53">
        <f t="shared" si="1"/>
        <v>50</v>
      </c>
      <c r="AQ4" s="53">
        <f t="shared" si="1"/>
        <v>88.888890000000004</v>
      </c>
      <c r="AR4" s="53">
        <f t="shared" si="1"/>
        <v>50</v>
      </c>
      <c r="AS4" s="53">
        <f t="shared" si="1"/>
        <v>85.416664999999995</v>
      </c>
      <c r="AT4" s="53">
        <f t="shared" ref="AT4:AT19" si="2">AVERAGE(AL4:AS4)</f>
        <v>78.697690979166666</v>
      </c>
    </row>
    <row r="5" spans="1:46">
      <c r="A5" s="25" t="s">
        <v>24</v>
      </c>
      <c r="B5" s="25">
        <f t="shared" ref="B5:I5" si="3">SUM(B6:B7)</f>
        <v>1</v>
      </c>
      <c r="C5" s="25">
        <f t="shared" si="3"/>
        <v>1</v>
      </c>
      <c r="D5" s="25">
        <f t="shared" si="3"/>
        <v>1</v>
      </c>
      <c r="E5" s="25">
        <f t="shared" si="3"/>
        <v>0</v>
      </c>
      <c r="F5" s="25">
        <f t="shared" si="3"/>
        <v>0</v>
      </c>
      <c r="G5" s="25">
        <f t="shared" si="3"/>
        <v>0</v>
      </c>
      <c r="H5" s="25">
        <f t="shared" si="3"/>
        <v>0</v>
      </c>
      <c r="I5" s="25">
        <f t="shared" si="3"/>
        <v>0</v>
      </c>
      <c r="J5" s="26">
        <f>SUM(B5:I5)</f>
        <v>3</v>
      </c>
      <c r="K5" s="25">
        <f t="shared" ref="K5:R5" si="4">SUM(K6:K7)</f>
        <v>0</v>
      </c>
      <c r="L5" s="25">
        <f t="shared" si="4"/>
        <v>0</v>
      </c>
      <c r="M5" s="25">
        <f t="shared" si="4"/>
        <v>0</v>
      </c>
      <c r="N5" s="25">
        <f t="shared" si="4"/>
        <v>0</v>
      </c>
      <c r="O5" s="25">
        <f t="shared" si="4"/>
        <v>0</v>
      </c>
      <c r="P5" s="25">
        <f t="shared" si="4"/>
        <v>0</v>
      </c>
      <c r="Q5" s="25">
        <f t="shared" si="4"/>
        <v>0</v>
      </c>
      <c r="R5" s="25">
        <f t="shared" si="4"/>
        <v>0</v>
      </c>
      <c r="S5" s="26">
        <f>SUM(K5:R5)</f>
        <v>0</v>
      </c>
      <c r="T5" s="25">
        <f t="shared" ref="T5:AA5" si="5">SUM(T6:T7)</f>
        <v>10</v>
      </c>
      <c r="U5" s="25">
        <f t="shared" si="5"/>
        <v>9</v>
      </c>
      <c r="V5" s="25">
        <f t="shared" si="5"/>
        <v>11</v>
      </c>
      <c r="W5" s="25">
        <f t="shared" si="5"/>
        <v>0</v>
      </c>
      <c r="X5" s="25">
        <f t="shared" si="5"/>
        <v>0</v>
      </c>
      <c r="Y5" s="25">
        <f t="shared" si="5"/>
        <v>0</v>
      </c>
      <c r="Z5" s="25">
        <f t="shared" si="5"/>
        <v>0</v>
      </c>
      <c r="AA5" s="25">
        <f t="shared" si="5"/>
        <v>0</v>
      </c>
      <c r="AB5" s="26">
        <f>SUM(T5:AA5)</f>
        <v>30</v>
      </c>
      <c r="AC5" s="25">
        <f>AVERAGE(AC6:AC7)</f>
        <v>10</v>
      </c>
      <c r="AD5" s="25">
        <f>AVERAGE(AD6:AD7)</f>
        <v>9</v>
      </c>
      <c r="AE5" s="25">
        <f>AVERAGE(AE6:AE7)</f>
        <v>11</v>
      </c>
      <c r="AF5" s="25"/>
      <c r="AG5" s="25"/>
      <c r="AH5" s="25"/>
      <c r="AI5" s="25"/>
      <c r="AJ5" s="25"/>
      <c r="AK5" s="54">
        <f t="shared" ref="AK5:AK23" si="6">AVERAGE(AC5:AJ5)</f>
        <v>10</v>
      </c>
      <c r="AL5" s="60">
        <f>AVERAGE(AL6:AL7)</f>
        <v>100</v>
      </c>
      <c r="AM5" s="60">
        <f>AVERAGE(AM6:AM7)</f>
        <v>100</v>
      </c>
      <c r="AN5" s="60">
        <f>AVERAGE(AN6:AN7)</f>
        <v>100</v>
      </c>
      <c r="AO5" s="60"/>
      <c r="AP5" s="60"/>
      <c r="AQ5" s="60"/>
      <c r="AR5" s="60"/>
      <c r="AS5" s="60"/>
      <c r="AT5" s="53">
        <f t="shared" si="2"/>
        <v>100</v>
      </c>
    </row>
    <row r="6" spans="1:46" ht="18.75">
      <c r="A6" s="172" t="s">
        <v>26</v>
      </c>
      <c r="B6" s="171">
        <v>1</v>
      </c>
      <c r="C6" s="171">
        <v>0</v>
      </c>
      <c r="D6" s="171">
        <v>1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73">
        <v>2</v>
      </c>
      <c r="K6" s="171">
        <v>0</v>
      </c>
      <c r="L6" s="171">
        <v>0</v>
      </c>
      <c r="M6" s="171">
        <v>0</v>
      </c>
      <c r="N6" s="171">
        <v>0</v>
      </c>
      <c r="O6" s="171">
        <v>0</v>
      </c>
      <c r="P6" s="171">
        <v>0</v>
      </c>
      <c r="Q6" s="171">
        <v>0</v>
      </c>
      <c r="R6" s="171">
        <v>0</v>
      </c>
      <c r="S6" s="173">
        <v>0</v>
      </c>
      <c r="T6" s="174">
        <v>10</v>
      </c>
      <c r="U6" s="171">
        <v>0</v>
      </c>
      <c r="V6" s="171">
        <v>11</v>
      </c>
      <c r="W6" s="171">
        <v>0</v>
      </c>
      <c r="X6" s="171">
        <v>0</v>
      </c>
      <c r="Y6" s="171">
        <v>0</v>
      </c>
      <c r="Z6" s="171">
        <v>0</v>
      </c>
      <c r="AA6" s="171">
        <v>0</v>
      </c>
      <c r="AB6" s="173">
        <v>21</v>
      </c>
      <c r="AC6" s="174">
        <v>10</v>
      </c>
      <c r="AD6" s="171"/>
      <c r="AE6" s="171">
        <v>11</v>
      </c>
      <c r="AF6" s="171"/>
      <c r="AG6" s="171"/>
      <c r="AH6" s="171"/>
      <c r="AI6" s="171"/>
      <c r="AJ6" s="171"/>
      <c r="AK6" s="54">
        <f t="shared" si="6"/>
        <v>10.5</v>
      </c>
      <c r="AL6" s="154">
        <f>IF(B6=0,0,(K6+T6)/(B6*AC6)*100)</f>
        <v>100</v>
      </c>
      <c r="AM6" s="154"/>
      <c r="AN6" s="154">
        <f>IF(D6=0,0,(M6+V6)/(D6*AE6)*100)</f>
        <v>100</v>
      </c>
      <c r="AO6" s="154"/>
      <c r="AP6" s="154"/>
      <c r="AQ6" s="154"/>
      <c r="AR6" s="154"/>
      <c r="AS6" s="154"/>
      <c r="AT6" s="53">
        <f t="shared" si="2"/>
        <v>100</v>
      </c>
    </row>
    <row r="7" spans="1:46">
      <c r="A7" s="172" t="s">
        <v>36</v>
      </c>
      <c r="B7" s="171">
        <v>0</v>
      </c>
      <c r="C7" s="171">
        <v>1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3">
        <v>1</v>
      </c>
      <c r="K7" s="171">
        <v>0</v>
      </c>
      <c r="L7" s="171">
        <v>0</v>
      </c>
      <c r="M7" s="171">
        <v>0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73">
        <v>0</v>
      </c>
      <c r="T7" s="171">
        <v>0</v>
      </c>
      <c r="U7" s="171">
        <v>9</v>
      </c>
      <c r="V7" s="171">
        <v>0</v>
      </c>
      <c r="W7" s="171">
        <v>0</v>
      </c>
      <c r="X7" s="171">
        <v>0</v>
      </c>
      <c r="Y7" s="171">
        <v>0</v>
      </c>
      <c r="Z7" s="171">
        <v>0</v>
      </c>
      <c r="AA7" s="171">
        <v>0</v>
      </c>
      <c r="AB7" s="173">
        <v>9</v>
      </c>
      <c r="AC7" s="171"/>
      <c r="AD7" s="171">
        <v>9</v>
      </c>
      <c r="AE7" s="171"/>
      <c r="AF7" s="171"/>
      <c r="AG7" s="171"/>
      <c r="AH7" s="171"/>
      <c r="AI7" s="171"/>
      <c r="AJ7" s="171"/>
      <c r="AK7" s="54">
        <f t="shared" si="6"/>
        <v>9</v>
      </c>
      <c r="AL7" s="154"/>
      <c r="AM7" s="154">
        <f>IF(C7=0,0,(L7+U7)/(C7*AD7)*100)</f>
        <v>100</v>
      </c>
      <c r="AN7" s="154"/>
      <c r="AO7" s="154"/>
      <c r="AP7" s="154"/>
      <c r="AQ7" s="154"/>
      <c r="AR7" s="154"/>
      <c r="AS7" s="154"/>
      <c r="AT7" s="53">
        <f t="shared" si="2"/>
        <v>100</v>
      </c>
    </row>
    <row r="8" spans="1:46">
      <c r="A8" s="34" t="s">
        <v>45</v>
      </c>
      <c r="B8" s="25">
        <f t="shared" ref="B8:I8" si="7">SUM(B9:B10)</f>
        <v>1</v>
      </c>
      <c r="C8" s="25">
        <f t="shared" si="7"/>
        <v>0</v>
      </c>
      <c r="D8" s="25">
        <f t="shared" si="7"/>
        <v>1</v>
      </c>
      <c r="E8" s="25">
        <f t="shared" si="7"/>
        <v>0</v>
      </c>
      <c r="F8" s="25">
        <f t="shared" si="7"/>
        <v>1</v>
      </c>
      <c r="G8" s="25">
        <f t="shared" si="7"/>
        <v>0</v>
      </c>
      <c r="H8" s="25">
        <f t="shared" si="7"/>
        <v>0</v>
      </c>
      <c r="I8" s="25">
        <f t="shared" si="7"/>
        <v>0</v>
      </c>
      <c r="J8" s="26">
        <f>SUM(B8:I8)</f>
        <v>3</v>
      </c>
      <c r="K8" s="25">
        <f t="shared" ref="K8:R8" si="8">SUM(K9:K10)</f>
        <v>0</v>
      </c>
      <c r="L8" s="25">
        <f t="shared" si="8"/>
        <v>0</v>
      </c>
      <c r="M8" s="25">
        <f t="shared" si="8"/>
        <v>6</v>
      </c>
      <c r="N8" s="25">
        <f t="shared" si="8"/>
        <v>0</v>
      </c>
      <c r="O8" s="25">
        <f t="shared" si="8"/>
        <v>0</v>
      </c>
      <c r="P8" s="25">
        <f t="shared" si="8"/>
        <v>0</v>
      </c>
      <c r="Q8" s="25">
        <f t="shared" si="8"/>
        <v>0</v>
      </c>
      <c r="R8" s="25">
        <f t="shared" si="8"/>
        <v>0</v>
      </c>
      <c r="S8" s="26">
        <f>SUM(K8:R8)</f>
        <v>6</v>
      </c>
      <c r="T8" s="25">
        <f t="shared" ref="T8:AA8" si="9">SUM(T9:T10)</f>
        <v>9</v>
      </c>
      <c r="U8" s="25">
        <f t="shared" si="9"/>
        <v>0</v>
      </c>
      <c r="V8" s="25">
        <f t="shared" si="9"/>
        <v>4</v>
      </c>
      <c r="W8" s="25">
        <f t="shared" si="9"/>
        <v>0</v>
      </c>
      <c r="X8" s="25">
        <f t="shared" si="9"/>
        <v>17</v>
      </c>
      <c r="Y8" s="25">
        <f t="shared" si="9"/>
        <v>0</v>
      </c>
      <c r="Z8" s="25">
        <f t="shared" si="9"/>
        <v>0</v>
      </c>
      <c r="AA8" s="25">
        <f t="shared" si="9"/>
        <v>0</v>
      </c>
      <c r="AB8" s="26">
        <f>SUM(T8:AA8)</f>
        <v>30</v>
      </c>
      <c r="AC8" s="25">
        <f>AVERAGE(AC9:AC10)</f>
        <v>9</v>
      </c>
      <c r="AD8" s="25"/>
      <c r="AE8" s="25">
        <f>AVERAGE(AE9:AE10)</f>
        <v>10</v>
      </c>
      <c r="AF8" s="25"/>
      <c r="AG8" s="25">
        <f>AVERAGE(AG9:AG10)</f>
        <v>17</v>
      </c>
      <c r="AH8" s="25"/>
      <c r="AI8" s="25"/>
      <c r="AJ8" s="25"/>
      <c r="AK8" s="54">
        <f t="shared" si="6"/>
        <v>12</v>
      </c>
      <c r="AL8" s="60">
        <f>AVERAGE(AL9:AL10)</f>
        <v>100</v>
      </c>
      <c r="AM8" s="60"/>
      <c r="AN8" s="60">
        <f>AVERAGE(AN9:AN10)</f>
        <v>100</v>
      </c>
      <c r="AO8" s="60"/>
      <c r="AP8" s="60">
        <f>AVERAGE(AP9:AP10)</f>
        <v>100</v>
      </c>
      <c r="AQ8" s="60"/>
      <c r="AR8" s="60"/>
      <c r="AS8" s="60"/>
      <c r="AT8" s="53">
        <f t="shared" si="2"/>
        <v>100</v>
      </c>
    </row>
    <row r="9" spans="1:46">
      <c r="A9" s="387" t="s">
        <v>67</v>
      </c>
      <c r="B9" s="388">
        <v>0</v>
      </c>
      <c r="C9" s="388">
        <v>0</v>
      </c>
      <c r="D9" s="388">
        <v>1</v>
      </c>
      <c r="E9" s="388">
        <v>0</v>
      </c>
      <c r="F9" s="388">
        <v>0</v>
      </c>
      <c r="G9" s="388">
        <v>0</v>
      </c>
      <c r="H9" s="388">
        <v>0</v>
      </c>
      <c r="I9" s="388">
        <v>0</v>
      </c>
      <c r="J9" s="389">
        <v>1</v>
      </c>
      <c r="K9" s="388">
        <v>0</v>
      </c>
      <c r="L9" s="388">
        <v>0</v>
      </c>
      <c r="M9" s="388">
        <v>6</v>
      </c>
      <c r="N9" s="388">
        <v>0</v>
      </c>
      <c r="O9" s="388">
        <v>0</v>
      </c>
      <c r="P9" s="388">
        <v>0</v>
      </c>
      <c r="Q9" s="388">
        <v>0</v>
      </c>
      <c r="R9" s="388">
        <v>0</v>
      </c>
      <c r="S9" s="389">
        <v>6</v>
      </c>
      <c r="T9" s="388">
        <v>0</v>
      </c>
      <c r="U9" s="388">
        <v>0</v>
      </c>
      <c r="V9" s="388">
        <v>4</v>
      </c>
      <c r="W9" s="388">
        <v>0</v>
      </c>
      <c r="X9" s="388">
        <v>0</v>
      </c>
      <c r="Y9" s="388">
        <v>0</v>
      </c>
      <c r="Z9" s="388">
        <v>0</v>
      </c>
      <c r="AA9" s="388">
        <v>0</v>
      </c>
      <c r="AB9" s="389">
        <v>4</v>
      </c>
      <c r="AC9" s="388"/>
      <c r="AD9" s="388"/>
      <c r="AE9" s="388">
        <v>10</v>
      </c>
      <c r="AF9" s="388"/>
      <c r="AG9" s="388"/>
      <c r="AH9" s="388"/>
      <c r="AI9" s="388"/>
      <c r="AJ9" s="388"/>
      <c r="AK9" s="54">
        <f t="shared" si="6"/>
        <v>10</v>
      </c>
      <c r="AL9" s="348"/>
      <c r="AM9" s="348"/>
      <c r="AN9" s="348">
        <f>IF(D9=0,0,(M9+V9)/(D9*AE9)*100)</f>
        <v>100</v>
      </c>
      <c r="AO9" s="348"/>
      <c r="AP9" s="348"/>
      <c r="AQ9" s="348"/>
      <c r="AR9" s="348"/>
      <c r="AS9" s="348"/>
      <c r="AT9" s="53">
        <f t="shared" si="2"/>
        <v>100</v>
      </c>
    </row>
    <row r="10" spans="1:46">
      <c r="A10" s="387" t="s">
        <v>74</v>
      </c>
      <c r="B10" s="390">
        <v>1</v>
      </c>
      <c r="C10" s="390">
        <v>0</v>
      </c>
      <c r="D10" s="390">
        <v>0</v>
      </c>
      <c r="E10" s="390">
        <v>0</v>
      </c>
      <c r="F10" s="390">
        <v>1</v>
      </c>
      <c r="G10" s="388">
        <v>0</v>
      </c>
      <c r="H10" s="388">
        <v>0</v>
      </c>
      <c r="I10" s="388">
        <v>0</v>
      </c>
      <c r="J10" s="389">
        <v>2</v>
      </c>
      <c r="K10" s="390">
        <v>0</v>
      </c>
      <c r="L10" s="390">
        <v>0</v>
      </c>
      <c r="M10" s="390">
        <v>0</v>
      </c>
      <c r="N10" s="390">
        <v>0</v>
      </c>
      <c r="O10" s="390">
        <v>0</v>
      </c>
      <c r="P10" s="388">
        <v>0</v>
      </c>
      <c r="Q10" s="388">
        <v>0</v>
      </c>
      <c r="R10" s="388">
        <v>0</v>
      </c>
      <c r="S10" s="389">
        <v>0</v>
      </c>
      <c r="T10" s="390">
        <v>9</v>
      </c>
      <c r="U10" s="390">
        <v>0</v>
      </c>
      <c r="V10" s="390">
        <v>0</v>
      </c>
      <c r="W10" s="390">
        <v>0</v>
      </c>
      <c r="X10" s="390">
        <v>17</v>
      </c>
      <c r="Y10" s="388">
        <v>0</v>
      </c>
      <c r="Z10" s="388">
        <v>0</v>
      </c>
      <c r="AA10" s="388">
        <v>0</v>
      </c>
      <c r="AB10" s="389">
        <v>26</v>
      </c>
      <c r="AC10" s="390">
        <v>9</v>
      </c>
      <c r="AD10" s="390"/>
      <c r="AE10" s="390"/>
      <c r="AF10" s="390"/>
      <c r="AG10" s="390">
        <v>17</v>
      </c>
      <c r="AH10" s="388"/>
      <c r="AI10" s="388"/>
      <c r="AJ10" s="388"/>
      <c r="AK10" s="54">
        <f t="shared" si="6"/>
        <v>13</v>
      </c>
      <c r="AL10" s="348">
        <f>IF(B10=0,0,(K10+T10)/(B10*AC10)*100)</f>
        <v>100</v>
      </c>
      <c r="AM10" s="348"/>
      <c r="AN10" s="348"/>
      <c r="AO10" s="348"/>
      <c r="AP10" s="348">
        <f>IF(F10=0,0,(O10+X10)/(F10*AG10)*100)</f>
        <v>100</v>
      </c>
      <c r="AQ10" s="348"/>
      <c r="AR10" s="348"/>
      <c r="AS10" s="348"/>
      <c r="AT10" s="53">
        <f t="shared" si="2"/>
        <v>100</v>
      </c>
    </row>
    <row r="11" spans="1:46">
      <c r="A11" s="25" t="s">
        <v>78</v>
      </c>
      <c r="B11" s="25">
        <f>B12</f>
        <v>1</v>
      </c>
      <c r="C11" s="25">
        <f>C12</f>
        <v>0</v>
      </c>
      <c r="D11" s="25">
        <f t="shared" ref="D11:I11" si="10">D12</f>
        <v>0</v>
      </c>
      <c r="E11" s="25">
        <f t="shared" si="10"/>
        <v>0</v>
      </c>
      <c r="F11" s="25">
        <f t="shared" si="10"/>
        <v>0</v>
      </c>
      <c r="G11" s="25">
        <f t="shared" si="10"/>
        <v>0</v>
      </c>
      <c r="H11" s="25">
        <f t="shared" si="10"/>
        <v>0</v>
      </c>
      <c r="I11" s="25">
        <f t="shared" si="10"/>
        <v>0</v>
      </c>
      <c r="J11" s="26">
        <f>SUM(B11:I11)</f>
        <v>1</v>
      </c>
      <c r="K11" s="25">
        <f>K12</f>
        <v>0</v>
      </c>
      <c r="L11" s="25">
        <f>L12</f>
        <v>0</v>
      </c>
      <c r="M11" s="25">
        <f t="shared" ref="M11:R11" si="11">M12</f>
        <v>0</v>
      </c>
      <c r="N11" s="25">
        <f t="shared" si="11"/>
        <v>0</v>
      </c>
      <c r="O11" s="25">
        <f t="shared" si="11"/>
        <v>0</v>
      </c>
      <c r="P11" s="25">
        <f t="shared" si="11"/>
        <v>0</v>
      </c>
      <c r="Q11" s="25">
        <f t="shared" si="11"/>
        <v>0</v>
      </c>
      <c r="R11" s="25">
        <f t="shared" si="11"/>
        <v>0</v>
      </c>
      <c r="S11" s="26">
        <f>SUM(K11:R11)</f>
        <v>0</v>
      </c>
      <c r="T11" s="25">
        <f>T12</f>
        <v>9</v>
      </c>
      <c r="U11" s="25">
        <f>U12</f>
        <v>0</v>
      </c>
      <c r="V11" s="25">
        <f t="shared" ref="V11:AA11" si="12">V12</f>
        <v>0</v>
      </c>
      <c r="W11" s="25">
        <f t="shared" si="12"/>
        <v>0</v>
      </c>
      <c r="X11" s="25">
        <f t="shared" si="12"/>
        <v>0</v>
      </c>
      <c r="Y11" s="25">
        <f t="shared" si="12"/>
        <v>0</v>
      </c>
      <c r="Z11" s="25">
        <f t="shared" si="12"/>
        <v>0</v>
      </c>
      <c r="AA11" s="25">
        <f t="shared" si="12"/>
        <v>0</v>
      </c>
      <c r="AB11" s="26">
        <f>SUM(T11:AA11)</f>
        <v>9</v>
      </c>
      <c r="AC11" s="25">
        <f>AC12</f>
        <v>9</v>
      </c>
      <c r="AD11" s="25"/>
      <c r="AE11" s="25"/>
      <c r="AF11" s="25"/>
      <c r="AG11" s="25"/>
      <c r="AH11" s="25"/>
      <c r="AI11" s="25"/>
      <c r="AJ11" s="25"/>
      <c r="AK11" s="54">
        <f t="shared" si="6"/>
        <v>9</v>
      </c>
      <c r="AL11" s="60">
        <f t="shared" ref="AL11" si="13">AL12</f>
        <v>100</v>
      </c>
      <c r="AM11" s="60"/>
      <c r="AN11" s="60"/>
      <c r="AO11" s="60"/>
      <c r="AP11" s="60"/>
      <c r="AQ11" s="60"/>
      <c r="AR11" s="60"/>
      <c r="AS11" s="60"/>
      <c r="AT11" s="53">
        <f t="shared" si="2"/>
        <v>100</v>
      </c>
    </row>
    <row r="12" spans="1:46">
      <c r="A12" s="42" t="s">
        <v>79</v>
      </c>
      <c r="B12" s="41">
        <v>1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26">
        <f>SUM(B12:I12)</f>
        <v>1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26">
        <f>SUM(K12:R12)</f>
        <v>0</v>
      </c>
      <c r="T12" s="41">
        <v>9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26">
        <f>SUM(T12:AA12)</f>
        <v>9</v>
      </c>
      <c r="AC12" s="41">
        <v>9</v>
      </c>
      <c r="AD12" s="41"/>
      <c r="AE12" s="41"/>
      <c r="AF12" s="41"/>
      <c r="AG12" s="41"/>
      <c r="AH12" s="41"/>
      <c r="AI12" s="41"/>
      <c r="AJ12" s="41"/>
      <c r="AK12" s="54">
        <f t="shared" si="6"/>
        <v>9</v>
      </c>
      <c r="AL12" s="415">
        <f>IF(B12=0,0,(K12+T12)/(B12*AC12)*100)</f>
        <v>100</v>
      </c>
      <c r="AM12" s="415"/>
      <c r="AN12" s="415"/>
      <c r="AO12" s="415"/>
      <c r="AP12" s="415"/>
      <c r="AQ12" s="415"/>
      <c r="AR12" s="415"/>
      <c r="AS12" s="415"/>
      <c r="AT12" s="53">
        <f t="shared" si="2"/>
        <v>100</v>
      </c>
    </row>
    <row r="13" spans="1:46">
      <c r="A13" s="33" t="s">
        <v>94</v>
      </c>
      <c r="B13" s="25">
        <f t="shared" ref="B13:I13" si="14">SUM(B14:B14)</f>
        <v>1</v>
      </c>
      <c r="C13" s="25">
        <f t="shared" si="14"/>
        <v>0</v>
      </c>
      <c r="D13" s="25">
        <f t="shared" si="14"/>
        <v>0</v>
      </c>
      <c r="E13" s="25">
        <f t="shared" si="14"/>
        <v>0</v>
      </c>
      <c r="F13" s="25">
        <f t="shared" si="14"/>
        <v>0</v>
      </c>
      <c r="G13" s="25">
        <f t="shared" si="14"/>
        <v>0</v>
      </c>
      <c r="H13" s="25">
        <f t="shared" si="14"/>
        <v>0</v>
      </c>
      <c r="I13" s="25">
        <f t="shared" si="14"/>
        <v>0</v>
      </c>
      <c r="J13" s="47">
        <f>SUM(B13:I13)</f>
        <v>1</v>
      </c>
      <c r="K13" s="25">
        <f t="shared" ref="K13:R13" si="15">SUM(K14:K14)</f>
        <v>5</v>
      </c>
      <c r="L13" s="25">
        <f t="shared" si="15"/>
        <v>0</v>
      </c>
      <c r="M13" s="25">
        <f t="shared" si="15"/>
        <v>0</v>
      </c>
      <c r="N13" s="25">
        <f t="shared" si="15"/>
        <v>0</v>
      </c>
      <c r="O13" s="25">
        <f t="shared" si="15"/>
        <v>0</v>
      </c>
      <c r="P13" s="25">
        <f t="shared" si="15"/>
        <v>0</v>
      </c>
      <c r="Q13" s="25">
        <f t="shared" si="15"/>
        <v>0</v>
      </c>
      <c r="R13" s="25">
        <f t="shared" si="15"/>
        <v>0</v>
      </c>
      <c r="S13" s="47">
        <f>SUM(K13:R13)</f>
        <v>5</v>
      </c>
      <c r="T13" s="25">
        <f t="shared" ref="T13:AA13" si="16">SUM(T14:T14)</f>
        <v>6</v>
      </c>
      <c r="U13" s="25">
        <f t="shared" si="16"/>
        <v>0</v>
      </c>
      <c r="V13" s="25">
        <f t="shared" si="16"/>
        <v>0</v>
      </c>
      <c r="W13" s="25">
        <f t="shared" si="16"/>
        <v>0</v>
      </c>
      <c r="X13" s="25">
        <f t="shared" si="16"/>
        <v>0</v>
      </c>
      <c r="Y13" s="25">
        <f t="shared" si="16"/>
        <v>0</v>
      </c>
      <c r="Z13" s="25">
        <f t="shared" si="16"/>
        <v>0</v>
      </c>
      <c r="AA13" s="25">
        <f t="shared" si="16"/>
        <v>0</v>
      </c>
      <c r="AB13" s="47">
        <f>SUM(T13:AA13)</f>
        <v>6</v>
      </c>
      <c r="AC13" s="25">
        <f>AVERAGE(AC14:AC14)</f>
        <v>11</v>
      </c>
      <c r="AD13" s="25"/>
      <c r="AE13" s="25"/>
      <c r="AF13" s="25"/>
      <c r="AG13" s="25"/>
      <c r="AH13" s="25"/>
      <c r="AI13" s="25"/>
      <c r="AJ13" s="25"/>
      <c r="AK13" s="54">
        <f t="shared" si="6"/>
        <v>11</v>
      </c>
      <c r="AL13" s="60">
        <f>AVERAGE(AL14:AL14)</f>
        <v>100</v>
      </c>
      <c r="AM13" s="60"/>
      <c r="AN13" s="60"/>
      <c r="AO13" s="60"/>
      <c r="AP13" s="60"/>
      <c r="AQ13" s="60"/>
      <c r="AR13" s="60"/>
      <c r="AS13" s="60"/>
      <c r="AT13" s="53">
        <f t="shared" si="2"/>
        <v>100</v>
      </c>
    </row>
    <row r="14" spans="1:46">
      <c r="A14" s="92" t="s">
        <v>95</v>
      </c>
      <c r="B14" s="93">
        <v>1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5">
        <v>1</v>
      </c>
      <c r="K14" s="93">
        <v>5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5">
        <v>5</v>
      </c>
      <c r="T14" s="94">
        <v>6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5">
        <v>6</v>
      </c>
      <c r="AC14" s="94">
        <v>11</v>
      </c>
      <c r="AD14" s="93"/>
      <c r="AE14" s="93"/>
      <c r="AF14" s="93"/>
      <c r="AG14" s="93"/>
      <c r="AH14" s="93"/>
      <c r="AI14" s="93"/>
      <c r="AJ14" s="93"/>
      <c r="AK14" s="54">
        <f t="shared" si="6"/>
        <v>11</v>
      </c>
      <c r="AL14" s="414">
        <f>IF(B14=0,0,(K14+T14)/(B14*AC14)*100)</f>
        <v>100</v>
      </c>
      <c r="AM14" s="414"/>
      <c r="AN14" s="414"/>
      <c r="AO14" s="414"/>
      <c r="AP14" s="414"/>
      <c r="AQ14" s="414"/>
      <c r="AR14" s="414"/>
      <c r="AS14" s="414"/>
      <c r="AT14" s="53">
        <f t="shared" si="2"/>
        <v>100</v>
      </c>
    </row>
    <row r="15" spans="1:46">
      <c r="A15" s="33" t="s">
        <v>123</v>
      </c>
      <c r="B15" s="25">
        <f t="shared" ref="B15:I15" si="17">SUM(B16:B18)</f>
        <v>0</v>
      </c>
      <c r="C15" s="25">
        <f t="shared" si="17"/>
        <v>0</v>
      </c>
      <c r="D15" s="25">
        <f t="shared" si="17"/>
        <v>1</v>
      </c>
      <c r="E15" s="25">
        <f t="shared" si="17"/>
        <v>0</v>
      </c>
      <c r="F15" s="25">
        <f t="shared" si="17"/>
        <v>0</v>
      </c>
      <c r="G15" s="25">
        <f t="shared" si="17"/>
        <v>0</v>
      </c>
      <c r="H15" s="25">
        <f t="shared" si="17"/>
        <v>2</v>
      </c>
      <c r="I15" s="25">
        <f t="shared" si="17"/>
        <v>0</v>
      </c>
      <c r="J15" s="26">
        <f>SUM(B15:I15)</f>
        <v>3</v>
      </c>
      <c r="K15" s="25">
        <f t="shared" ref="K15:R15" si="18">SUM(K16:K18)</f>
        <v>0</v>
      </c>
      <c r="L15" s="25">
        <f t="shared" si="18"/>
        <v>0</v>
      </c>
      <c r="M15" s="25">
        <f t="shared" si="18"/>
        <v>0</v>
      </c>
      <c r="N15" s="25">
        <f t="shared" si="18"/>
        <v>0</v>
      </c>
      <c r="O15" s="25">
        <f t="shared" si="18"/>
        <v>0</v>
      </c>
      <c r="P15" s="25">
        <f t="shared" si="18"/>
        <v>0</v>
      </c>
      <c r="Q15" s="25">
        <f t="shared" si="18"/>
        <v>0</v>
      </c>
      <c r="R15" s="25">
        <f t="shared" si="18"/>
        <v>0</v>
      </c>
      <c r="S15" s="26">
        <f>SUM(K15:R15)</f>
        <v>0</v>
      </c>
      <c r="T15" s="25">
        <f t="shared" ref="T15:AA15" si="19">SUM(T16:T18)</f>
        <v>0</v>
      </c>
      <c r="U15" s="25">
        <f t="shared" si="19"/>
        <v>0</v>
      </c>
      <c r="V15" s="25">
        <f t="shared" si="19"/>
        <v>9</v>
      </c>
      <c r="W15" s="25">
        <f t="shared" si="19"/>
        <v>0</v>
      </c>
      <c r="X15" s="25">
        <f t="shared" si="19"/>
        <v>0</v>
      </c>
      <c r="Y15" s="25">
        <f t="shared" si="19"/>
        <v>0</v>
      </c>
      <c r="Z15" s="25">
        <f t="shared" si="19"/>
        <v>30</v>
      </c>
      <c r="AA15" s="25">
        <f t="shared" si="19"/>
        <v>0</v>
      </c>
      <c r="AB15" s="26">
        <f>SUM(T15:AA15)</f>
        <v>39</v>
      </c>
      <c r="AC15" s="25"/>
      <c r="AD15" s="25"/>
      <c r="AE15" s="25">
        <f>AVERAGE(AE16:AE18)</f>
        <v>9</v>
      </c>
      <c r="AF15" s="25"/>
      <c r="AG15" s="25"/>
      <c r="AH15" s="25"/>
      <c r="AI15" s="25">
        <f>AVERAGE(AI16:AI18)</f>
        <v>15</v>
      </c>
      <c r="AJ15" s="25"/>
      <c r="AK15" s="54">
        <f t="shared" si="6"/>
        <v>12</v>
      </c>
      <c r="AL15" s="60"/>
      <c r="AM15" s="60"/>
      <c r="AN15" s="60">
        <f>AVERAGE(AN16:AN18)</f>
        <v>100</v>
      </c>
      <c r="AO15" s="60"/>
      <c r="AP15" s="60"/>
      <c r="AQ15" s="60"/>
      <c r="AR15" s="60">
        <f>AVERAGE(AR16:AR18)</f>
        <v>100</v>
      </c>
      <c r="AS15" s="60"/>
      <c r="AT15" s="53">
        <f t="shared" si="2"/>
        <v>100</v>
      </c>
    </row>
    <row r="16" spans="1:46">
      <c r="A16" s="245" t="s">
        <v>126</v>
      </c>
      <c r="B16" s="245">
        <v>0</v>
      </c>
      <c r="C16" s="245">
        <v>0</v>
      </c>
      <c r="D16" s="245">
        <v>1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6">
        <v>1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6">
        <v>0</v>
      </c>
      <c r="T16" s="245">
        <v>0</v>
      </c>
      <c r="U16" s="245">
        <v>0</v>
      </c>
      <c r="V16" s="245">
        <v>9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6">
        <v>9</v>
      </c>
      <c r="AC16" s="245"/>
      <c r="AD16" s="245"/>
      <c r="AE16" s="245">
        <v>9</v>
      </c>
      <c r="AF16" s="245"/>
      <c r="AG16" s="245"/>
      <c r="AH16" s="245"/>
      <c r="AI16" s="245"/>
      <c r="AJ16" s="245"/>
      <c r="AK16" s="54">
        <f t="shared" si="6"/>
        <v>9</v>
      </c>
      <c r="AL16" s="223"/>
      <c r="AM16" s="223"/>
      <c r="AN16" s="223">
        <f>IF(D16=0,0,(M16+V16)/(D16*AE16)*100)</f>
        <v>100</v>
      </c>
      <c r="AO16" s="223"/>
      <c r="AP16" s="223"/>
      <c r="AQ16" s="223"/>
      <c r="AR16" s="223"/>
      <c r="AS16" s="223"/>
      <c r="AT16" s="53">
        <f t="shared" si="2"/>
        <v>100</v>
      </c>
    </row>
    <row r="17" spans="1:46">
      <c r="A17" s="245" t="s">
        <v>128</v>
      </c>
      <c r="B17" s="245">
        <v>0</v>
      </c>
      <c r="C17" s="245">
        <v>0</v>
      </c>
      <c r="D17" s="245">
        <v>0</v>
      </c>
      <c r="E17" s="245">
        <v>0</v>
      </c>
      <c r="F17" s="245">
        <v>0</v>
      </c>
      <c r="G17" s="245">
        <v>0</v>
      </c>
      <c r="H17" s="245">
        <v>1</v>
      </c>
      <c r="I17" s="245">
        <v>0</v>
      </c>
      <c r="J17" s="246">
        <v>1</v>
      </c>
      <c r="K17" s="245">
        <v>0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246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15</v>
      </c>
      <c r="AA17" s="245">
        <v>0</v>
      </c>
      <c r="AB17" s="246">
        <v>15</v>
      </c>
      <c r="AC17" s="245"/>
      <c r="AD17" s="245"/>
      <c r="AE17" s="245"/>
      <c r="AF17" s="245"/>
      <c r="AG17" s="245"/>
      <c r="AH17" s="245"/>
      <c r="AI17" s="245">
        <v>15</v>
      </c>
      <c r="AJ17" s="245"/>
      <c r="AK17" s="54">
        <f t="shared" si="6"/>
        <v>15</v>
      </c>
      <c r="AL17" s="223"/>
      <c r="AM17" s="223"/>
      <c r="AN17" s="223"/>
      <c r="AO17" s="223"/>
      <c r="AP17" s="223"/>
      <c r="AQ17" s="223"/>
      <c r="AR17" s="223">
        <f>IF(H17=0,0,(Q17+Z17)/(H17*AI17)*100)</f>
        <v>100</v>
      </c>
      <c r="AS17" s="223"/>
      <c r="AT17" s="53">
        <f t="shared" si="2"/>
        <v>100</v>
      </c>
    </row>
    <row r="18" spans="1:46">
      <c r="A18" s="248" t="s">
        <v>130</v>
      </c>
      <c r="B18" s="245">
        <v>0</v>
      </c>
      <c r="C18" s="245">
        <v>0</v>
      </c>
      <c r="D18" s="245">
        <v>0</v>
      </c>
      <c r="E18" s="245">
        <v>0</v>
      </c>
      <c r="F18" s="245">
        <v>0</v>
      </c>
      <c r="G18" s="245">
        <v>0</v>
      </c>
      <c r="H18" s="247">
        <v>1</v>
      </c>
      <c r="I18" s="247">
        <v>0</v>
      </c>
      <c r="J18" s="246">
        <v>1</v>
      </c>
      <c r="K18" s="247">
        <v>0</v>
      </c>
      <c r="L18" s="247">
        <v>0</v>
      </c>
      <c r="M18" s="247">
        <v>0</v>
      </c>
      <c r="N18" s="247">
        <v>0</v>
      </c>
      <c r="O18" s="247">
        <v>0</v>
      </c>
      <c r="P18" s="247">
        <v>0</v>
      </c>
      <c r="Q18" s="247">
        <v>0</v>
      </c>
      <c r="R18" s="247">
        <v>0</v>
      </c>
      <c r="S18" s="246">
        <v>0</v>
      </c>
      <c r="T18" s="247">
        <v>0</v>
      </c>
      <c r="U18" s="247">
        <v>0</v>
      </c>
      <c r="V18" s="247">
        <v>0</v>
      </c>
      <c r="W18" s="247">
        <v>0</v>
      </c>
      <c r="X18" s="247">
        <v>0</v>
      </c>
      <c r="Y18" s="247">
        <v>0</v>
      </c>
      <c r="Z18" s="247">
        <v>15</v>
      </c>
      <c r="AA18" s="247">
        <v>0</v>
      </c>
      <c r="AB18" s="246">
        <v>15</v>
      </c>
      <c r="AC18" s="247"/>
      <c r="AD18" s="247"/>
      <c r="AE18" s="247"/>
      <c r="AF18" s="247"/>
      <c r="AG18" s="247"/>
      <c r="AH18" s="247"/>
      <c r="AI18" s="247">
        <v>15</v>
      </c>
      <c r="AJ18" s="247"/>
      <c r="AK18" s="54">
        <f t="shared" si="6"/>
        <v>15</v>
      </c>
      <c r="AL18" s="223"/>
      <c r="AM18" s="223"/>
      <c r="AN18" s="223"/>
      <c r="AO18" s="223"/>
      <c r="AP18" s="223"/>
      <c r="AQ18" s="223"/>
      <c r="AR18" s="223">
        <f>IF(H18=0,0,(Q18+Z18)/(H18*AI18)*100)</f>
        <v>100</v>
      </c>
      <c r="AS18" s="223"/>
      <c r="AT18" s="53">
        <f t="shared" si="2"/>
        <v>100</v>
      </c>
    </row>
    <row r="19" spans="1:46">
      <c r="A19" s="37" t="s">
        <v>145</v>
      </c>
      <c r="B19" s="29">
        <f t="shared" ref="B19:I19" si="20">SUM(B20:B20)</f>
        <v>0</v>
      </c>
      <c r="C19" s="29">
        <f t="shared" si="20"/>
        <v>0</v>
      </c>
      <c r="D19" s="29">
        <f t="shared" si="20"/>
        <v>0</v>
      </c>
      <c r="E19" s="29">
        <f t="shared" si="20"/>
        <v>1</v>
      </c>
      <c r="F19" s="29">
        <f t="shared" si="20"/>
        <v>0</v>
      </c>
      <c r="G19" s="29">
        <f t="shared" si="20"/>
        <v>0</v>
      </c>
      <c r="H19" s="29">
        <f t="shared" si="20"/>
        <v>0</v>
      </c>
      <c r="I19" s="29">
        <f t="shared" si="20"/>
        <v>0</v>
      </c>
      <c r="J19" s="26">
        <f>SUM(B19:I19)</f>
        <v>1</v>
      </c>
      <c r="K19" s="29">
        <f t="shared" ref="K19:R19" si="21">SUM(K20:K20)</f>
        <v>0</v>
      </c>
      <c r="L19" s="29">
        <f t="shared" si="21"/>
        <v>0</v>
      </c>
      <c r="M19" s="29">
        <f t="shared" si="21"/>
        <v>0</v>
      </c>
      <c r="N19" s="29">
        <f t="shared" si="21"/>
        <v>4</v>
      </c>
      <c r="O19" s="29">
        <f t="shared" si="21"/>
        <v>0</v>
      </c>
      <c r="P19" s="29">
        <f t="shared" si="21"/>
        <v>0</v>
      </c>
      <c r="Q19" s="29">
        <f t="shared" si="21"/>
        <v>0</v>
      </c>
      <c r="R19" s="29">
        <f t="shared" si="21"/>
        <v>0</v>
      </c>
      <c r="S19" s="26">
        <f>SUM(K19:R19)</f>
        <v>4</v>
      </c>
      <c r="T19" s="29">
        <f t="shared" ref="T19:AA19" si="22">SUM(T20:T20)</f>
        <v>0</v>
      </c>
      <c r="U19" s="29">
        <f t="shared" si="22"/>
        <v>0</v>
      </c>
      <c r="V19" s="29">
        <f t="shared" si="22"/>
        <v>0</v>
      </c>
      <c r="W19" s="29">
        <f t="shared" si="22"/>
        <v>7</v>
      </c>
      <c r="X19" s="29">
        <f t="shared" si="22"/>
        <v>0</v>
      </c>
      <c r="Y19" s="29">
        <f t="shared" si="22"/>
        <v>0</v>
      </c>
      <c r="Z19" s="29">
        <f t="shared" si="22"/>
        <v>0</v>
      </c>
      <c r="AA19" s="29">
        <f t="shared" si="22"/>
        <v>0</v>
      </c>
      <c r="AB19" s="26">
        <f>SUM(T19:AA19)</f>
        <v>7</v>
      </c>
      <c r="AC19" s="29"/>
      <c r="AD19" s="29"/>
      <c r="AE19" s="29"/>
      <c r="AF19" s="29">
        <f>AVERAGE(AF20:AF20)</f>
        <v>12</v>
      </c>
      <c r="AG19" s="29"/>
      <c r="AH19" s="29"/>
      <c r="AI19" s="29"/>
      <c r="AJ19" s="29"/>
      <c r="AK19" s="54">
        <f t="shared" si="6"/>
        <v>12</v>
      </c>
      <c r="AL19" s="96"/>
      <c r="AM19" s="96"/>
      <c r="AN19" s="96"/>
      <c r="AO19" s="96">
        <f>AVERAGE(AO20:AO20)</f>
        <v>91.666666666666657</v>
      </c>
      <c r="AP19" s="96"/>
      <c r="AQ19" s="96"/>
      <c r="AR19" s="96"/>
      <c r="AS19" s="96"/>
      <c r="AT19" s="53">
        <f t="shared" si="2"/>
        <v>91.666666666666657</v>
      </c>
    </row>
    <row r="20" spans="1:46">
      <c r="A20" s="425" t="s">
        <v>147</v>
      </c>
      <c r="B20" s="424">
        <v>0</v>
      </c>
      <c r="C20" s="424">
        <v>0</v>
      </c>
      <c r="D20" s="424">
        <v>0</v>
      </c>
      <c r="E20" s="424">
        <v>1</v>
      </c>
      <c r="F20" s="424">
        <v>0</v>
      </c>
      <c r="G20" s="424">
        <v>0</v>
      </c>
      <c r="H20" s="424">
        <v>0</v>
      </c>
      <c r="I20" s="424">
        <v>0</v>
      </c>
      <c r="J20" s="427">
        <v>1</v>
      </c>
      <c r="K20" s="424">
        <v>0</v>
      </c>
      <c r="L20" s="424">
        <v>0</v>
      </c>
      <c r="M20" s="424">
        <v>0</v>
      </c>
      <c r="N20" s="424">
        <v>4</v>
      </c>
      <c r="O20" s="424">
        <v>0</v>
      </c>
      <c r="P20" s="424">
        <v>0</v>
      </c>
      <c r="Q20" s="424">
        <v>0</v>
      </c>
      <c r="R20" s="424">
        <v>0</v>
      </c>
      <c r="S20" s="427">
        <v>4</v>
      </c>
      <c r="T20" s="424">
        <v>0</v>
      </c>
      <c r="U20" s="424">
        <v>0</v>
      </c>
      <c r="V20" s="424">
        <v>0</v>
      </c>
      <c r="W20" s="424">
        <v>7</v>
      </c>
      <c r="X20" s="424">
        <v>0</v>
      </c>
      <c r="Y20" s="424">
        <v>0</v>
      </c>
      <c r="Z20" s="424">
        <v>0</v>
      </c>
      <c r="AA20" s="424">
        <v>0</v>
      </c>
      <c r="AB20" s="427">
        <v>7</v>
      </c>
      <c r="AC20" s="424"/>
      <c r="AD20" s="424"/>
      <c r="AE20" s="424"/>
      <c r="AF20" s="424">
        <v>12</v>
      </c>
      <c r="AG20" s="424"/>
      <c r="AH20" s="424"/>
      <c r="AI20" s="424"/>
      <c r="AJ20" s="424"/>
      <c r="AK20" s="54">
        <f t="shared" si="6"/>
        <v>12</v>
      </c>
      <c r="AL20" s="413"/>
      <c r="AM20" s="413"/>
      <c r="AN20" s="413"/>
      <c r="AO20" s="413">
        <v>91.666666666666657</v>
      </c>
      <c r="AP20" s="413"/>
      <c r="AQ20" s="413"/>
      <c r="AR20" s="413"/>
      <c r="AS20" s="413"/>
      <c r="AT20" s="426">
        <v>7.6388888888888884</v>
      </c>
    </row>
    <row r="21" spans="1:46">
      <c r="A21" s="37" t="s">
        <v>165</v>
      </c>
      <c r="B21" s="29">
        <f t="shared" ref="B21:I21" si="23">SUM(B22:B22)</f>
        <v>0</v>
      </c>
      <c r="C21" s="29">
        <f t="shared" si="23"/>
        <v>0</v>
      </c>
      <c r="D21" s="29">
        <f t="shared" si="23"/>
        <v>0</v>
      </c>
      <c r="E21" s="29">
        <f t="shared" si="23"/>
        <v>0</v>
      </c>
      <c r="F21" s="29">
        <f t="shared" si="23"/>
        <v>0</v>
      </c>
      <c r="G21" s="29">
        <f t="shared" si="23"/>
        <v>1</v>
      </c>
      <c r="H21" s="29">
        <f t="shared" si="23"/>
        <v>0</v>
      </c>
      <c r="I21" s="29">
        <f t="shared" si="23"/>
        <v>1</v>
      </c>
      <c r="J21" s="133">
        <f>SUM(B21:I21)</f>
        <v>2</v>
      </c>
      <c r="K21" s="29">
        <f t="shared" ref="K21:R21" si="24">SUM(K22:K22)</f>
        <v>0</v>
      </c>
      <c r="L21" s="29">
        <f t="shared" si="24"/>
        <v>0</v>
      </c>
      <c r="M21" s="29">
        <f t="shared" si="24"/>
        <v>0</v>
      </c>
      <c r="N21" s="29">
        <f t="shared" si="24"/>
        <v>0</v>
      </c>
      <c r="O21" s="29">
        <f t="shared" si="24"/>
        <v>0</v>
      </c>
      <c r="P21" s="29">
        <f t="shared" si="24"/>
        <v>0</v>
      </c>
      <c r="Q21" s="29">
        <f t="shared" si="24"/>
        <v>0</v>
      </c>
      <c r="R21" s="29">
        <f t="shared" si="24"/>
        <v>0</v>
      </c>
      <c r="S21" s="133">
        <f>SUM(K21:R21)</f>
        <v>0</v>
      </c>
      <c r="T21" s="29">
        <f t="shared" ref="T21:AA21" si="25">SUM(T22:T22)</f>
        <v>0</v>
      </c>
      <c r="U21" s="29">
        <f t="shared" si="25"/>
        <v>0</v>
      </c>
      <c r="V21" s="29">
        <f t="shared" si="25"/>
        <v>0</v>
      </c>
      <c r="W21" s="29">
        <f t="shared" si="25"/>
        <v>0</v>
      </c>
      <c r="X21" s="29">
        <f t="shared" si="25"/>
        <v>0</v>
      </c>
      <c r="Y21" s="29">
        <f t="shared" si="25"/>
        <v>15</v>
      </c>
      <c r="Z21" s="29">
        <f t="shared" si="25"/>
        <v>0</v>
      </c>
      <c r="AA21" s="29">
        <f t="shared" si="25"/>
        <v>13</v>
      </c>
      <c r="AB21" s="133">
        <f>SUM(T21:AA21)</f>
        <v>28</v>
      </c>
      <c r="AC21" s="29"/>
      <c r="AD21" s="29"/>
      <c r="AE21" s="29"/>
      <c r="AF21" s="29"/>
      <c r="AG21" s="29"/>
      <c r="AH21" s="29">
        <f>AVERAGE(AH22:AH22)</f>
        <v>15</v>
      </c>
      <c r="AI21" s="29"/>
      <c r="AJ21" s="29">
        <f>AVERAGE(AJ22:AJ22)</f>
        <v>13</v>
      </c>
      <c r="AK21" s="54">
        <f t="shared" si="6"/>
        <v>14</v>
      </c>
      <c r="AL21" s="96"/>
      <c r="AM21" s="96"/>
      <c r="AN21" s="96"/>
      <c r="AO21" s="96"/>
      <c r="AP21" s="96"/>
      <c r="AQ21" s="96">
        <f>AVERAGE(AQ22:AQ22)</f>
        <v>100</v>
      </c>
      <c r="AR21" s="96"/>
      <c r="AS21" s="96">
        <f>AVERAGE(AS22:AS22)</f>
        <v>100</v>
      </c>
      <c r="AT21" s="53">
        <f>AVERAGE(AL21:AS21)</f>
        <v>100</v>
      </c>
    </row>
    <row r="22" spans="1:46" s="148" customFormat="1">
      <c r="A22" s="146" t="s">
        <v>173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1</v>
      </c>
      <c r="H22" s="147">
        <v>0</v>
      </c>
      <c r="I22" s="147">
        <v>1</v>
      </c>
      <c r="J22" s="133">
        <f>SUM(B22:I22)</f>
        <v>2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33">
        <f>SUM(K22:R22)</f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15</v>
      </c>
      <c r="Z22" s="147">
        <v>0</v>
      </c>
      <c r="AA22" s="147">
        <v>13</v>
      </c>
      <c r="AB22" s="133">
        <f>SUM(T22:AA22)</f>
        <v>28</v>
      </c>
      <c r="AC22" s="147"/>
      <c r="AD22" s="147"/>
      <c r="AE22" s="147"/>
      <c r="AF22" s="147"/>
      <c r="AG22" s="147"/>
      <c r="AH22" s="147">
        <v>15</v>
      </c>
      <c r="AI22" s="147"/>
      <c r="AJ22" s="147">
        <v>13</v>
      </c>
      <c r="AK22" s="54">
        <f t="shared" si="6"/>
        <v>14</v>
      </c>
      <c r="AL22" s="149"/>
      <c r="AM22" s="149"/>
      <c r="AN22" s="149"/>
      <c r="AO22" s="149"/>
      <c r="AP22" s="149"/>
      <c r="AQ22" s="149">
        <f>IF(G22=0,0,(P22+Y22)/(G22*AH22)*100)</f>
        <v>100</v>
      </c>
      <c r="AR22" s="149"/>
      <c r="AS22" s="149">
        <f>IF(I22=0,0,(R22+AA22)/(I22*AJ22)*100)</f>
        <v>100</v>
      </c>
      <c r="AT22" s="53">
        <f>AVERAGE(AL22:AS22)</f>
        <v>100</v>
      </c>
    </row>
    <row r="23" spans="1:46">
      <c r="A23" s="38" t="s">
        <v>178</v>
      </c>
      <c r="B23" s="29">
        <f t="shared" ref="B23:I23" si="26">SUM(B24:B24)</f>
        <v>6</v>
      </c>
      <c r="C23" s="29">
        <f t="shared" si="26"/>
        <v>5</v>
      </c>
      <c r="D23" s="29">
        <f t="shared" si="26"/>
        <v>2</v>
      </c>
      <c r="E23" s="29">
        <f t="shared" si="26"/>
        <v>2</v>
      </c>
      <c r="F23" s="29">
        <f t="shared" si="26"/>
        <v>0</v>
      </c>
      <c r="G23" s="29">
        <f t="shared" si="26"/>
        <v>1</v>
      </c>
      <c r="H23" s="29">
        <f t="shared" si="26"/>
        <v>0</v>
      </c>
      <c r="I23" s="29">
        <f t="shared" si="26"/>
        <v>3</v>
      </c>
      <c r="J23" s="133">
        <f>SUM(B23:I23)</f>
        <v>19</v>
      </c>
      <c r="K23" s="29">
        <f t="shared" ref="K23:R23" si="27">SUM(K24:K24)</f>
        <v>12</v>
      </c>
      <c r="L23" s="29">
        <f t="shared" si="27"/>
        <v>16</v>
      </c>
      <c r="M23" s="29">
        <f t="shared" si="27"/>
        <v>8</v>
      </c>
      <c r="N23" s="29">
        <f t="shared" si="27"/>
        <v>4</v>
      </c>
      <c r="O23" s="29">
        <f t="shared" si="27"/>
        <v>0</v>
      </c>
      <c r="P23" s="29">
        <f t="shared" si="27"/>
        <v>2</v>
      </c>
      <c r="Q23" s="29">
        <f t="shared" si="27"/>
        <v>0</v>
      </c>
      <c r="R23" s="29">
        <f t="shared" si="27"/>
        <v>10</v>
      </c>
      <c r="S23" s="133">
        <f>SUM(K23:R23)</f>
        <v>52</v>
      </c>
      <c r="T23" s="29">
        <f t="shared" ref="T23:AA23" si="28">SUM(T24:T24)</f>
        <v>26</v>
      </c>
      <c r="U23" s="29">
        <f t="shared" si="28"/>
        <v>25</v>
      </c>
      <c r="V23" s="29">
        <f t="shared" si="28"/>
        <v>6</v>
      </c>
      <c r="W23" s="29">
        <f t="shared" si="28"/>
        <v>19</v>
      </c>
      <c r="X23" s="29">
        <f t="shared" si="28"/>
        <v>0</v>
      </c>
      <c r="Y23" s="29">
        <f t="shared" si="28"/>
        <v>12</v>
      </c>
      <c r="Z23" s="29">
        <f t="shared" si="28"/>
        <v>0</v>
      </c>
      <c r="AA23" s="29">
        <f t="shared" si="28"/>
        <v>24</v>
      </c>
      <c r="AB23" s="133">
        <f>SUM(T23:AA23)</f>
        <v>112</v>
      </c>
      <c r="AC23" s="29">
        <f t="shared" ref="AC23:AJ23" si="29">AVERAGE(AC24:AC24)</f>
        <v>11</v>
      </c>
      <c r="AD23" s="29">
        <f t="shared" si="29"/>
        <v>11</v>
      </c>
      <c r="AE23" s="29">
        <f t="shared" si="29"/>
        <v>12</v>
      </c>
      <c r="AF23" s="29">
        <f t="shared" si="29"/>
        <v>14</v>
      </c>
      <c r="AG23" s="29"/>
      <c r="AH23" s="29">
        <f t="shared" si="29"/>
        <v>18</v>
      </c>
      <c r="AI23" s="29"/>
      <c r="AJ23" s="29">
        <f t="shared" si="29"/>
        <v>16</v>
      </c>
      <c r="AK23" s="54">
        <f t="shared" si="6"/>
        <v>13.666666666666666</v>
      </c>
      <c r="AL23" s="96">
        <f t="shared" ref="AL23:AS23" si="30">AVERAGE(AL24:AL24)</f>
        <v>57.575760000000002</v>
      </c>
      <c r="AM23" s="96">
        <f t="shared" si="30"/>
        <v>74.545450000000002</v>
      </c>
      <c r="AN23" s="96">
        <f t="shared" si="30"/>
        <v>58.333329999999997</v>
      </c>
      <c r="AO23" s="96">
        <f t="shared" si="30"/>
        <v>82.142859999999999</v>
      </c>
      <c r="AP23" s="96">
        <f t="shared" si="30"/>
        <v>0</v>
      </c>
      <c r="AQ23" s="96">
        <f t="shared" si="30"/>
        <v>77.777780000000007</v>
      </c>
      <c r="AR23" s="96">
        <f t="shared" si="30"/>
        <v>0</v>
      </c>
      <c r="AS23" s="96">
        <f t="shared" si="30"/>
        <v>70.833330000000004</v>
      </c>
      <c r="AT23" s="53">
        <f>AVERAGE(AL23:AS23)</f>
        <v>52.651063749999999</v>
      </c>
    </row>
    <row r="24" spans="1:46">
      <c r="A24" s="20" t="s">
        <v>179</v>
      </c>
      <c r="B24" s="11">
        <v>6</v>
      </c>
      <c r="C24" s="11">
        <v>5</v>
      </c>
      <c r="D24" s="11">
        <v>2</v>
      </c>
      <c r="E24" s="11">
        <v>2</v>
      </c>
      <c r="F24" s="11">
        <v>0</v>
      </c>
      <c r="G24" s="11">
        <v>1</v>
      </c>
      <c r="H24" s="11">
        <v>0</v>
      </c>
      <c r="I24" s="11">
        <v>3</v>
      </c>
      <c r="J24" s="133">
        <f>SUM(B24:I24)</f>
        <v>19</v>
      </c>
      <c r="K24" s="11">
        <v>12</v>
      </c>
      <c r="L24" s="11">
        <v>16</v>
      </c>
      <c r="M24" s="11">
        <v>8</v>
      </c>
      <c r="N24" s="11">
        <v>4</v>
      </c>
      <c r="O24" s="11">
        <v>0</v>
      </c>
      <c r="P24" s="11">
        <v>2</v>
      </c>
      <c r="Q24" s="11">
        <v>0</v>
      </c>
      <c r="R24" s="11">
        <v>10</v>
      </c>
      <c r="S24" s="133">
        <f>SUM(K24:R24)</f>
        <v>52</v>
      </c>
      <c r="T24" s="11">
        <v>26</v>
      </c>
      <c r="U24" s="11">
        <v>25</v>
      </c>
      <c r="V24" s="11">
        <v>6</v>
      </c>
      <c r="W24" s="11">
        <v>19</v>
      </c>
      <c r="X24" s="11">
        <v>0</v>
      </c>
      <c r="Y24" s="11">
        <v>12</v>
      </c>
      <c r="Z24" s="11">
        <v>0</v>
      </c>
      <c r="AA24" s="11">
        <v>24</v>
      </c>
      <c r="AB24" s="133">
        <f>SUM(T24:AA24)</f>
        <v>112</v>
      </c>
      <c r="AC24" s="11">
        <v>11</v>
      </c>
      <c r="AD24" s="11">
        <v>11</v>
      </c>
      <c r="AE24" s="11">
        <v>12</v>
      </c>
      <c r="AF24" s="11">
        <v>14</v>
      </c>
      <c r="AG24" s="11"/>
      <c r="AH24" s="11">
        <v>18</v>
      </c>
      <c r="AI24" s="11"/>
      <c r="AJ24" s="11">
        <v>16</v>
      </c>
      <c r="AK24" s="54">
        <v>6.8333300000000001</v>
      </c>
      <c r="AL24" s="98">
        <v>57.575760000000002</v>
      </c>
      <c r="AM24" s="98">
        <v>74.545450000000002</v>
      </c>
      <c r="AN24" s="98">
        <v>58.333329999999997</v>
      </c>
      <c r="AO24" s="98">
        <v>82.142859999999999</v>
      </c>
      <c r="AP24" s="98">
        <v>0</v>
      </c>
      <c r="AQ24" s="98">
        <v>77.777780000000007</v>
      </c>
      <c r="AR24" s="98">
        <v>0</v>
      </c>
      <c r="AS24" s="98">
        <v>70.833330000000004</v>
      </c>
      <c r="AT24" s="53">
        <v>35.100700000000003</v>
      </c>
    </row>
  </sheetData>
  <mergeCells count="11">
    <mergeCell ref="AL2:AS2"/>
    <mergeCell ref="AT2:AT3"/>
    <mergeCell ref="B1:AL1"/>
    <mergeCell ref="B2:I2"/>
    <mergeCell ref="J2:J3"/>
    <mergeCell ref="K2:R2"/>
    <mergeCell ref="S2:S3"/>
    <mergeCell ref="T2:AA2"/>
    <mergeCell ref="AB2:AB3"/>
    <mergeCell ref="AC2:AJ2"/>
    <mergeCell ref="AK2:AK3"/>
  </mergeCells>
  <pageMargins left="0.25" right="0.25" top="0.75" bottom="0.75" header="0.3" footer="0.3"/>
  <pageSetup paperSize="9" scale="41" orientation="landscape" r:id="rId1"/>
  <rowBreaks count="1" manualBreakCount="1">
    <brk id="10" max="16383" man="1"/>
  </rowBreaks>
  <colBreaks count="2" manualBreakCount="2">
    <brk id="19" max="1048575" man="1"/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view="pageBreakPreview" zoomScale="60" zoomScaleNormal="60" workbookViewId="0">
      <selection activeCell="AV10" sqref="AV10"/>
    </sheetView>
  </sheetViews>
  <sheetFormatPr defaultRowHeight="15"/>
  <cols>
    <col min="1" max="1" width="45" customWidth="1"/>
    <col min="2" max="40" width="6.28515625" customWidth="1"/>
    <col min="41" max="41" width="8.42578125" style="55" customWidth="1"/>
    <col min="42" max="51" width="8" style="137" customWidth="1"/>
  </cols>
  <sheetData>
    <row r="1" spans="1:51" ht="18.75" customHeight="1">
      <c r="A1" s="30" t="s">
        <v>200</v>
      </c>
      <c r="B1" s="481" t="s">
        <v>210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62"/>
      <c r="AR1" s="62"/>
      <c r="AS1" s="62"/>
      <c r="AT1" s="62"/>
      <c r="AU1" s="62"/>
      <c r="AV1" s="62"/>
      <c r="AW1" s="62"/>
      <c r="AX1" s="62"/>
      <c r="AY1" s="91"/>
    </row>
    <row r="2" spans="1:51" ht="37.5" customHeight="1">
      <c r="A2" s="31"/>
      <c r="B2" s="483" t="s">
        <v>214</v>
      </c>
      <c r="C2" s="484"/>
      <c r="D2" s="484"/>
      <c r="E2" s="484"/>
      <c r="F2" s="484"/>
      <c r="G2" s="484"/>
      <c r="H2" s="484" t="s">
        <v>183</v>
      </c>
      <c r="I2" s="484"/>
      <c r="J2" s="484"/>
      <c r="K2" s="485" t="s">
        <v>184</v>
      </c>
      <c r="L2" s="483" t="s">
        <v>213</v>
      </c>
      <c r="M2" s="484"/>
      <c r="N2" s="484"/>
      <c r="O2" s="484"/>
      <c r="P2" s="484"/>
      <c r="Q2" s="484"/>
      <c r="R2" s="484"/>
      <c r="S2" s="484"/>
      <c r="T2" s="484"/>
      <c r="U2" s="485" t="s">
        <v>184</v>
      </c>
      <c r="V2" s="483" t="s">
        <v>185</v>
      </c>
      <c r="W2" s="484"/>
      <c r="X2" s="484"/>
      <c r="Y2" s="484"/>
      <c r="Z2" s="484"/>
      <c r="AA2" s="484"/>
      <c r="AB2" s="484"/>
      <c r="AC2" s="484"/>
      <c r="AD2" s="484"/>
      <c r="AE2" s="485" t="s">
        <v>184</v>
      </c>
      <c r="AF2" s="483" t="s">
        <v>186</v>
      </c>
      <c r="AG2" s="484"/>
      <c r="AH2" s="484"/>
      <c r="AI2" s="484"/>
      <c r="AJ2" s="484"/>
      <c r="AK2" s="484"/>
      <c r="AL2" s="484"/>
      <c r="AM2" s="484"/>
      <c r="AN2" s="484"/>
      <c r="AO2" s="479" t="s">
        <v>184</v>
      </c>
      <c r="AP2" s="487" t="s">
        <v>187</v>
      </c>
      <c r="AQ2" s="488"/>
      <c r="AR2" s="488"/>
      <c r="AS2" s="488"/>
      <c r="AT2" s="488"/>
      <c r="AU2" s="488"/>
      <c r="AV2" s="488"/>
      <c r="AW2" s="488"/>
      <c r="AX2" s="488"/>
      <c r="AY2" s="479" t="s">
        <v>184</v>
      </c>
    </row>
    <row r="3" spans="1:51" ht="33.75" customHeight="1">
      <c r="A3" s="31"/>
      <c r="B3" s="22" t="s">
        <v>188</v>
      </c>
      <c r="C3" s="22" t="s">
        <v>189</v>
      </c>
      <c r="D3" s="22" t="s">
        <v>190</v>
      </c>
      <c r="E3" s="22" t="s">
        <v>191</v>
      </c>
      <c r="F3" s="22" t="s">
        <v>192</v>
      </c>
      <c r="G3" s="22" t="s">
        <v>193</v>
      </c>
      <c r="H3" s="22" t="s">
        <v>194</v>
      </c>
      <c r="I3" s="22" t="s">
        <v>195</v>
      </c>
      <c r="J3" s="22" t="s">
        <v>196</v>
      </c>
      <c r="K3" s="486"/>
      <c r="L3" s="22" t="s">
        <v>188</v>
      </c>
      <c r="M3" s="22" t="s">
        <v>189</v>
      </c>
      <c r="N3" s="22" t="s">
        <v>190</v>
      </c>
      <c r="O3" s="22" t="s">
        <v>191</v>
      </c>
      <c r="P3" s="22" t="s">
        <v>192</v>
      </c>
      <c r="Q3" s="22" t="s">
        <v>193</v>
      </c>
      <c r="R3" s="22" t="s">
        <v>194</v>
      </c>
      <c r="S3" s="22" t="s">
        <v>195</v>
      </c>
      <c r="T3" s="22" t="s">
        <v>196</v>
      </c>
      <c r="U3" s="486"/>
      <c r="V3" s="22" t="s">
        <v>188</v>
      </c>
      <c r="W3" s="22" t="s">
        <v>189</v>
      </c>
      <c r="X3" s="22" t="s">
        <v>190</v>
      </c>
      <c r="Y3" s="22" t="s">
        <v>191</v>
      </c>
      <c r="Z3" s="22" t="s">
        <v>192</v>
      </c>
      <c r="AA3" s="22" t="s">
        <v>193</v>
      </c>
      <c r="AB3" s="22" t="s">
        <v>194</v>
      </c>
      <c r="AC3" s="22" t="s">
        <v>195</v>
      </c>
      <c r="AD3" s="22" t="s">
        <v>196</v>
      </c>
      <c r="AE3" s="486"/>
      <c r="AF3" s="22" t="s">
        <v>188</v>
      </c>
      <c r="AG3" s="22" t="s">
        <v>189</v>
      </c>
      <c r="AH3" s="22" t="s">
        <v>190</v>
      </c>
      <c r="AI3" s="22" t="s">
        <v>191</v>
      </c>
      <c r="AJ3" s="22" t="s">
        <v>192</v>
      </c>
      <c r="AK3" s="22" t="s">
        <v>193</v>
      </c>
      <c r="AL3" s="22" t="s">
        <v>194</v>
      </c>
      <c r="AM3" s="22" t="s">
        <v>195</v>
      </c>
      <c r="AN3" s="22" t="s">
        <v>196</v>
      </c>
      <c r="AO3" s="480"/>
      <c r="AP3" s="134" t="s">
        <v>188</v>
      </c>
      <c r="AQ3" s="134" t="s">
        <v>189</v>
      </c>
      <c r="AR3" s="134" t="s">
        <v>190</v>
      </c>
      <c r="AS3" s="134" t="s">
        <v>191</v>
      </c>
      <c r="AT3" s="134" t="s">
        <v>192</v>
      </c>
      <c r="AU3" s="134" t="s">
        <v>193</v>
      </c>
      <c r="AV3" s="134" t="s">
        <v>194</v>
      </c>
      <c r="AW3" s="134" t="s">
        <v>195</v>
      </c>
      <c r="AX3" s="134" t="s">
        <v>196</v>
      </c>
      <c r="AY3" s="480"/>
    </row>
    <row r="4" spans="1:51">
      <c r="A4" s="32" t="s">
        <v>201</v>
      </c>
      <c r="B4" s="24">
        <f>B5+B7+B10+B12+B14</f>
        <v>2</v>
      </c>
      <c r="C4" s="24">
        <f t="shared" ref="C4:AE4" si="0">C5+C7+C10+C12+C14</f>
        <v>8</v>
      </c>
      <c r="D4" s="24">
        <f t="shared" si="0"/>
        <v>4</v>
      </c>
      <c r="E4" s="24">
        <f t="shared" si="0"/>
        <v>7</v>
      </c>
      <c r="F4" s="24">
        <f t="shared" si="0"/>
        <v>12</v>
      </c>
      <c r="G4" s="24">
        <f t="shared" si="0"/>
        <v>1</v>
      </c>
      <c r="H4" s="24">
        <f t="shared" si="0"/>
        <v>1</v>
      </c>
      <c r="I4" s="24">
        <f t="shared" si="0"/>
        <v>7</v>
      </c>
      <c r="J4" s="24">
        <f t="shared" si="0"/>
        <v>5</v>
      </c>
      <c r="K4" s="24">
        <f t="shared" si="0"/>
        <v>47</v>
      </c>
      <c r="L4" s="24">
        <f t="shared" si="0"/>
        <v>16</v>
      </c>
      <c r="M4" s="24">
        <f t="shared" si="0"/>
        <v>49</v>
      </c>
      <c r="N4" s="24">
        <f t="shared" si="0"/>
        <v>16</v>
      </c>
      <c r="O4" s="24">
        <f t="shared" si="0"/>
        <v>18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99</v>
      </c>
      <c r="V4" s="24">
        <f t="shared" si="0"/>
        <v>4</v>
      </c>
      <c r="W4" s="24">
        <f t="shared" si="0"/>
        <v>30</v>
      </c>
      <c r="X4" s="24">
        <f t="shared" si="0"/>
        <v>22</v>
      </c>
      <c r="Y4" s="24">
        <f t="shared" si="0"/>
        <v>34</v>
      </c>
      <c r="Z4" s="24">
        <f t="shared" si="0"/>
        <v>138</v>
      </c>
      <c r="AA4" s="24">
        <f t="shared" si="0"/>
        <v>7</v>
      </c>
      <c r="AB4" s="24">
        <f t="shared" si="0"/>
        <v>14</v>
      </c>
      <c r="AC4" s="24">
        <f t="shared" si="0"/>
        <v>98</v>
      </c>
      <c r="AD4" s="24">
        <f t="shared" si="0"/>
        <v>65</v>
      </c>
      <c r="AE4" s="24">
        <f t="shared" si="0"/>
        <v>412</v>
      </c>
      <c r="AF4" s="24">
        <f>AVERAGE(AF5,AF7,AF10,AF12,AF14)</f>
        <v>10</v>
      </c>
      <c r="AG4" s="24">
        <f t="shared" ref="AG4:AO4" si="1">AVERAGE(AG5,AG7,AG10,AG12,AG14)</f>
        <v>9.5</v>
      </c>
      <c r="AH4" s="24">
        <f t="shared" si="1"/>
        <v>10</v>
      </c>
      <c r="AI4" s="24">
        <f t="shared" si="1"/>
        <v>8.5</v>
      </c>
      <c r="AJ4" s="24">
        <f t="shared" si="1"/>
        <v>14</v>
      </c>
      <c r="AK4" s="24">
        <f t="shared" si="1"/>
        <v>7</v>
      </c>
      <c r="AL4" s="24">
        <f t="shared" si="1"/>
        <v>14</v>
      </c>
      <c r="AM4" s="24">
        <f t="shared" si="1"/>
        <v>14</v>
      </c>
      <c r="AN4" s="24">
        <f t="shared" si="1"/>
        <v>13</v>
      </c>
      <c r="AO4" s="24">
        <f t="shared" si="1"/>
        <v>11.533333333333333</v>
      </c>
      <c r="AP4" s="53">
        <f>AVERAGE(AP14,AP12,AP10,AP7,AP5)</f>
        <v>100</v>
      </c>
      <c r="AQ4" s="53">
        <f t="shared" ref="AQ4:AY4" si="2">AVERAGE(AQ14,AQ12,AQ10,AQ7,AQ5)</f>
        <v>100</v>
      </c>
      <c r="AR4" s="53">
        <f t="shared" si="2"/>
        <v>92.592592592592595</v>
      </c>
      <c r="AS4" s="53">
        <f t="shared" si="2"/>
        <v>100</v>
      </c>
      <c r="AT4" s="53">
        <f t="shared" si="2"/>
        <v>100</v>
      </c>
      <c r="AU4" s="53">
        <f t="shared" si="2"/>
        <v>100</v>
      </c>
      <c r="AV4" s="53">
        <f t="shared" si="2"/>
        <v>100</v>
      </c>
      <c r="AW4" s="53">
        <f t="shared" si="2"/>
        <v>100</v>
      </c>
      <c r="AX4" s="53">
        <f t="shared" si="2"/>
        <v>100</v>
      </c>
      <c r="AY4" s="53">
        <f t="shared" si="2"/>
        <v>97.777777777777786</v>
      </c>
    </row>
    <row r="5" spans="1:51">
      <c r="A5" s="25" t="s">
        <v>24</v>
      </c>
      <c r="B5" s="25">
        <f t="shared" ref="B5:J5" si="3">SUM(B6:B6)</f>
        <v>0</v>
      </c>
      <c r="C5" s="25">
        <f t="shared" si="3"/>
        <v>0</v>
      </c>
      <c r="D5" s="25">
        <f t="shared" si="3"/>
        <v>1</v>
      </c>
      <c r="E5" s="25">
        <f t="shared" si="3"/>
        <v>0</v>
      </c>
      <c r="F5" s="25">
        <f t="shared" si="3"/>
        <v>0</v>
      </c>
      <c r="G5" s="25">
        <f t="shared" si="3"/>
        <v>0</v>
      </c>
      <c r="H5" s="25">
        <f t="shared" si="3"/>
        <v>0</v>
      </c>
      <c r="I5" s="25">
        <f t="shared" si="3"/>
        <v>0</v>
      </c>
      <c r="J5" s="25">
        <f t="shared" si="3"/>
        <v>0</v>
      </c>
      <c r="K5" s="26">
        <f t="shared" ref="K5:K15" si="4">SUM(B5:J5)</f>
        <v>1</v>
      </c>
      <c r="L5" s="25">
        <f t="shared" ref="L5:T5" si="5">SUM(L6:L6)</f>
        <v>0</v>
      </c>
      <c r="M5" s="25">
        <f t="shared" si="5"/>
        <v>0</v>
      </c>
      <c r="N5" s="25">
        <f t="shared" si="5"/>
        <v>0</v>
      </c>
      <c r="O5" s="25">
        <f t="shared" si="5"/>
        <v>0</v>
      </c>
      <c r="P5" s="25">
        <f t="shared" si="5"/>
        <v>0</v>
      </c>
      <c r="Q5" s="25">
        <f t="shared" si="5"/>
        <v>0</v>
      </c>
      <c r="R5" s="25">
        <f t="shared" si="5"/>
        <v>0</v>
      </c>
      <c r="S5" s="25">
        <f t="shared" si="5"/>
        <v>0</v>
      </c>
      <c r="T5" s="25">
        <f t="shared" si="5"/>
        <v>0</v>
      </c>
      <c r="U5" s="26">
        <f t="shared" ref="U5:U15" si="6">SUM(L5:T5)</f>
        <v>0</v>
      </c>
      <c r="V5" s="25">
        <f t="shared" ref="V5:AD5" si="7">SUM(V6:V6)</f>
        <v>0</v>
      </c>
      <c r="W5" s="25">
        <f t="shared" si="7"/>
        <v>0</v>
      </c>
      <c r="X5" s="25">
        <f t="shared" si="7"/>
        <v>11</v>
      </c>
      <c r="Y5" s="25">
        <f t="shared" si="7"/>
        <v>0</v>
      </c>
      <c r="Z5" s="25">
        <f t="shared" si="7"/>
        <v>0</v>
      </c>
      <c r="AA5" s="25">
        <f t="shared" si="7"/>
        <v>0</v>
      </c>
      <c r="AB5" s="25">
        <f t="shared" si="7"/>
        <v>0</v>
      </c>
      <c r="AC5" s="25">
        <f t="shared" si="7"/>
        <v>0</v>
      </c>
      <c r="AD5" s="25">
        <f t="shared" si="7"/>
        <v>0</v>
      </c>
      <c r="AE5" s="26">
        <f t="shared" ref="AE5:AE15" si="8">SUM(V5:AD5)</f>
        <v>11</v>
      </c>
      <c r="AF5" s="25"/>
      <c r="AG5" s="25"/>
      <c r="AH5" s="25">
        <f>AVERAGE(AH6:AH6)</f>
        <v>11</v>
      </c>
      <c r="AI5" s="25"/>
      <c r="AJ5" s="25"/>
      <c r="AK5" s="25"/>
      <c r="AL5" s="25"/>
      <c r="AM5" s="25"/>
      <c r="AN5" s="25"/>
      <c r="AO5" s="54">
        <f t="shared" ref="AO5:AO15" si="9">AVERAGE(AF5:AN5)</f>
        <v>11</v>
      </c>
      <c r="AP5" s="60"/>
      <c r="AQ5" s="60"/>
      <c r="AR5" s="60">
        <f>AVERAGE(AR6:AR6)</f>
        <v>100</v>
      </c>
      <c r="AS5" s="60"/>
      <c r="AT5" s="60"/>
      <c r="AU5" s="60"/>
      <c r="AV5" s="60"/>
      <c r="AW5" s="60"/>
      <c r="AX5" s="60"/>
      <c r="AY5" s="53">
        <f t="shared" ref="AY5:AY15" si="10">AVERAGE(AP5:AX5)</f>
        <v>100</v>
      </c>
    </row>
    <row r="6" spans="1:51" ht="18.75">
      <c r="A6" s="176" t="s">
        <v>26</v>
      </c>
      <c r="B6" s="175">
        <v>0</v>
      </c>
      <c r="C6" s="175">
        <v>0</v>
      </c>
      <c r="D6" s="175">
        <v>1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33">
        <f t="shared" si="4"/>
        <v>1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33">
        <f t="shared" si="6"/>
        <v>0</v>
      </c>
      <c r="V6" s="177">
        <v>0</v>
      </c>
      <c r="W6" s="175">
        <v>0</v>
      </c>
      <c r="X6" s="175">
        <v>11</v>
      </c>
      <c r="Y6" s="175">
        <v>0</v>
      </c>
      <c r="Z6" s="175">
        <v>0</v>
      </c>
      <c r="AA6" s="175">
        <v>0</v>
      </c>
      <c r="AB6" s="175">
        <v>0</v>
      </c>
      <c r="AC6" s="175">
        <v>0</v>
      </c>
      <c r="AD6" s="175">
        <v>0</v>
      </c>
      <c r="AE6" s="133">
        <f t="shared" si="8"/>
        <v>11</v>
      </c>
      <c r="AF6" s="177"/>
      <c r="AG6" s="175"/>
      <c r="AH6" s="175">
        <v>11</v>
      </c>
      <c r="AI6" s="175"/>
      <c r="AJ6" s="175"/>
      <c r="AK6" s="175"/>
      <c r="AL6" s="175"/>
      <c r="AM6" s="175"/>
      <c r="AN6" s="175"/>
      <c r="AO6" s="54">
        <f t="shared" si="9"/>
        <v>11</v>
      </c>
      <c r="AP6" s="139"/>
      <c r="AQ6" s="139"/>
      <c r="AR6" s="139">
        <f>IF(D6=0,0,(N6+X6)/(D6*AH6)*100)</f>
        <v>100</v>
      </c>
      <c r="AS6" s="139"/>
      <c r="AT6" s="139"/>
      <c r="AU6" s="139"/>
      <c r="AV6" s="139"/>
      <c r="AW6" s="139"/>
      <c r="AX6" s="139"/>
      <c r="AY6" s="53">
        <f t="shared" si="10"/>
        <v>100</v>
      </c>
    </row>
    <row r="7" spans="1:51">
      <c r="A7" s="34" t="s">
        <v>45</v>
      </c>
      <c r="B7" s="25">
        <f t="shared" ref="B7:J7" si="11">SUM(B8:B9)</f>
        <v>0</v>
      </c>
      <c r="C7" s="25">
        <f t="shared" si="11"/>
        <v>1</v>
      </c>
      <c r="D7" s="25">
        <f t="shared" si="11"/>
        <v>1</v>
      </c>
      <c r="E7" s="25">
        <f t="shared" si="11"/>
        <v>0</v>
      </c>
      <c r="F7" s="25">
        <f t="shared" si="11"/>
        <v>0</v>
      </c>
      <c r="G7" s="25">
        <f t="shared" si="11"/>
        <v>0</v>
      </c>
      <c r="H7" s="25">
        <f t="shared" si="11"/>
        <v>0</v>
      </c>
      <c r="I7" s="25">
        <f t="shared" si="11"/>
        <v>0</v>
      </c>
      <c r="J7" s="25">
        <f t="shared" si="11"/>
        <v>0</v>
      </c>
      <c r="K7" s="133">
        <f t="shared" si="4"/>
        <v>2</v>
      </c>
      <c r="L7" s="25">
        <f t="shared" ref="L7:T7" si="12">SUM(L8:L9)</f>
        <v>0</v>
      </c>
      <c r="M7" s="25">
        <f t="shared" si="12"/>
        <v>0</v>
      </c>
      <c r="N7" s="25">
        <f t="shared" si="12"/>
        <v>0</v>
      </c>
      <c r="O7" s="25">
        <f t="shared" si="12"/>
        <v>0</v>
      </c>
      <c r="P7" s="25">
        <f t="shared" si="12"/>
        <v>0</v>
      </c>
      <c r="Q7" s="25">
        <f t="shared" si="12"/>
        <v>0</v>
      </c>
      <c r="R7" s="25">
        <f t="shared" si="12"/>
        <v>0</v>
      </c>
      <c r="S7" s="25">
        <f t="shared" si="12"/>
        <v>0</v>
      </c>
      <c r="T7" s="25">
        <f t="shared" si="12"/>
        <v>0</v>
      </c>
      <c r="U7" s="133">
        <f t="shared" si="6"/>
        <v>0</v>
      </c>
      <c r="V7" s="25">
        <f t="shared" ref="V7:AD7" si="13">SUM(V8:V9)</f>
        <v>0</v>
      </c>
      <c r="W7" s="25">
        <f t="shared" si="13"/>
        <v>9</v>
      </c>
      <c r="X7" s="25">
        <f t="shared" si="13"/>
        <v>7</v>
      </c>
      <c r="Y7" s="25">
        <f t="shared" si="13"/>
        <v>0</v>
      </c>
      <c r="Z7" s="25">
        <f t="shared" si="13"/>
        <v>0</v>
      </c>
      <c r="AA7" s="25">
        <f t="shared" si="13"/>
        <v>0</v>
      </c>
      <c r="AB7" s="25">
        <f t="shared" si="13"/>
        <v>0</v>
      </c>
      <c r="AC7" s="25">
        <f t="shared" si="13"/>
        <v>0</v>
      </c>
      <c r="AD7" s="25">
        <f t="shared" si="13"/>
        <v>0</v>
      </c>
      <c r="AE7" s="133">
        <f t="shared" si="8"/>
        <v>16</v>
      </c>
      <c r="AF7" s="25"/>
      <c r="AG7" s="25">
        <f>AVERAGE(AG8:AG9)</f>
        <v>9</v>
      </c>
      <c r="AH7" s="25">
        <f>AVERAGE(AH8:AH9)</f>
        <v>9</v>
      </c>
      <c r="AI7" s="25"/>
      <c r="AJ7" s="25"/>
      <c r="AK7" s="25"/>
      <c r="AL7" s="25"/>
      <c r="AM7" s="25"/>
      <c r="AN7" s="25"/>
      <c r="AO7" s="54">
        <f t="shared" si="9"/>
        <v>9</v>
      </c>
      <c r="AP7" s="60"/>
      <c r="AQ7" s="60">
        <f>AVERAGE(AQ8:AQ9)</f>
        <v>100</v>
      </c>
      <c r="AR7" s="60">
        <f>AVERAGE(AR8:AR9)</f>
        <v>77.777777777777786</v>
      </c>
      <c r="AS7" s="60"/>
      <c r="AT7" s="60"/>
      <c r="AU7" s="60"/>
      <c r="AV7" s="60"/>
      <c r="AW7" s="60"/>
      <c r="AX7" s="60"/>
      <c r="AY7" s="53">
        <f t="shared" si="10"/>
        <v>88.888888888888886</v>
      </c>
    </row>
    <row r="8" spans="1:51">
      <c r="A8" s="391" t="s">
        <v>60</v>
      </c>
      <c r="B8" s="392">
        <v>0</v>
      </c>
      <c r="C8" s="392">
        <v>0</v>
      </c>
      <c r="D8" s="392">
        <v>1</v>
      </c>
      <c r="E8" s="392">
        <v>0</v>
      </c>
      <c r="F8" s="392">
        <v>0</v>
      </c>
      <c r="G8" s="392">
        <v>0</v>
      </c>
      <c r="H8" s="392">
        <v>0</v>
      </c>
      <c r="I8" s="392">
        <v>0</v>
      </c>
      <c r="J8" s="392">
        <v>0</v>
      </c>
      <c r="K8" s="133">
        <f t="shared" si="4"/>
        <v>1</v>
      </c>
      <c r="L8" s="392">
        <v>0</v>
      </c>
      <c r="M8" s="392">
        <v>0</v>
      </c>
      <c r="N8" s="392">
        <v>0</v>
      </c>
      <c r="O8" s="392">
        <v>0</v>
      </c>
      <c r="P8" s="392">
        <v>0</v>
      </c>
      <c r="Q8" s="392">
        <v>0</v>
      </c>
      <c r="R8" s="392">
        <v>0</v>
      </c>
      <c r="S8" s="392">
        <v>0</v>
      </c>
      <c r="T8" s="392">
        <v>0</v>
      </c>
      <c r="U8" s="133">
        <f t="shared" si="6"/>
        <v>0</v>
      </c>
      <c r="V8" s="392">
        <v>0</v>
      </c>
      <c r="W8" s="392">
        <v>0</v>
      </c>
      <c r="X8" s="392">
        <v>7</v>
      </c>
      <c r="Y8" s="392">
        <v>0</v>
      </c>
      <c r="Z8" s="392">
        <v>0</v>
      </c>
      <c r="AA8" s="392">
        <v>0</v>
      </c>
      <c r="AB8" s="392">
        <v>0</v>
      </c>
      <c r="AC8" s="392">
        <v>0</v>
      </c>
      <c r="AD8" s="392">
        <v>0</v>
      </c>
      <c r="AE8" s="133">
        <f t="shared" si="8"/>
        <v>7</v>
      </c>
      <c r="AF8" s="392"/>
      <c r="AG8" s="392"/>
      <c r="AH8" s="392">
        <v>9</v>
      </c>
      <c r="AI8" s="392"/>
      <c r="AJ8" s="392"/>
      <c r="AK8" s="392"/>
      <c r="AL8" s="392"/>
      <c r="AM8" s="392"/>
      <c r="AN8" s="392"/>
      <c r="AO8" s="54">
        <f t="shared" si="9"/>
        <v>9</v>
      </c>
      <c r="AP8" s="348"/>
      <c r="AQ8" s="348"/>
      <c r="AR8" s="348">
        <f>IF(D8=0,0,(N8+X8)/(D8*AH8)*100)</f>
        <v>77.777777777777786</v>
      </c>
      <c r="AS8" s="348"/>
      <c r="AT8" s="348"/>
      <c r="AU8" s="348"/>
      <c r="AV8" s="348"/>
      <c r="AW8" s="348"/>
      <c r="AX8" s="348"/>
      <c r="AY8" s="53">
        <f t="shared" si="10"/>
        <v>77.777777777777786</v>
      </c>
    </row>
    <row r="9" spans="1:51">
      <c r="A9" s="391" t="s">
        <v>70</v>
      </c>
      <c r="B9" s="392">
        <v>0</v>
      </c>
      <c r="C9" s="392">
        <v>1</v>
      </c>
      <c r="D9" s="392">
        <v>0</v>
      </c>
      <c r="E9" s="392">
        <v>0</v>
      </c>
      <c r="F9" s="392">
        <v>0</v>
      </c>
      <c r="G9" s="392">
        <v>0</v>
      </c>
      <c r="H9" s="392">
        <v>0</v>
      </c>
      <c r="I9" s="392">
        <v>0</v>
      </c>
      <c r="J9" s="392">
        <v>0</v>
      </c>
      <c r="K9" s="133">
        <f t="shared" si="4"/>
        <v>1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392">
        <v>0</v>
      </c>
      <c r="R9" s="392">
        <v>0</v>
      </c>
      <c r="S9" s="392">
        <v>0</v>
      </c>
      <c r="T9" s="392">
        <v>0</v>
      </c>
      <c r="U9" s="133">
        <f t="shared" si="6"/>
        <v>0</v>
      </c>
      <c r="V9" s="392">
        <v>0</v>
      </c>
      <c r="W9" s="392">
        <v>9</v>
      </c>
      <c r="X9" s="392">
        <v>0</v>
      </c>
      <c r="Y9" s="392">
        <v>0</v>
      </c>
      <c r="Z9" s="392">
        <v>0</v>
      </c>
      <c r="AA9" s="392">
        <v>0</v>
      </c>
      <c r="AB9" s="392">
        <v>0</v>
      </c>
      <c r="AC9" s="392">
        <v>0</v>
      </c>
      <c r="AD9" s="392">
        <v>0</v>
      </c>
      <c r="AE9" s="133">
        <f t="shared" si="8"/>
        <v>9</v>
      </c>
      <c r="AF9" s="392"/>
      <c r="AG9" s="392">
        <v>9</v>
      </c>
      <c r="AH9" s="392"/>
      <c r="AI9" s="392"/>
      <c r="AJ9" s="392"/>
      <c r="AK9" s="392"/>
      <c r="AL9" s="392"/>
      <c r="AM9" s="392"/>
      <c r="AN9" s="392"/>
      <c r="AO9" s="54">
        <f t="shared" si="9"/>
        <v>9</v>
      </c>
      <c r="AP9" s="348"/>
      <c r="AQ9" s="348">
        <f>IF(C9=0,0,(M9+W9)/(C9*AG9)*100)</f>
        <v>100</v>
      </c>
      <c r="AR9" s="348"/>
      <c r="AS9" s="348"/>
      <c r="AT9" s="348"/>
      <c r="AU9" s="348"/>
      <c r="AV9" s="348"/>
      <c r="AW9" s="348"/>
      <c r="AX9" s="348"/>
      <c r="AY9" s="53">
        <f t="shared" si="10"/>
        <v>100</v>
      </c>
    </row>
    <row r="10" spans="1:51">
      <c r="A10" s="33" t="s">
        <v>123</v>
      </c>
      <c r="B10" s="25">
        <f t="shared" ref="B10:J10" si="14">SUM(B11:B11)</f>
        <v>0</v>
      </c>
      <c r="C10" s="25">
        <f t="shared" si="14"/>
        <v>0</v>
      </c>
      <c r="D10" s="25">
        <f t="shared" si="14"/>
        <v>0</v>
      </c>
      <c r="E10" s="25">
        <f t="shared" si="14"/>
        <v>1</v>
      </c>
      <c r="F10" s="25">
        <f t="shared" si="14"/>
        <v>0</v>
      </c>
      <c r="G10" s="25">
        <f t="shared" si="14"/>
        <v>0</v>
      </c>
      <c r="H10" s="25">
        <f t="shared" si="14"/>
        <v>0</v>
      </c>
      <c r="I10" s="25">
        <f t="shared" si="14"/>
        <v>0</v>
      </c>
      <c r="J10" s="25">
        <f t="shared" si="14"/>
        <v>0</v>
      </c>
      <c r="K10" s="133">
        <f t="shared" si="4"/>
        <v>1</v>
      </c>
      <c r="L10" s="25">
        <f t="shared" ref="L10:T10" si="15">SUM(L11:L11)</f>
        <v>0</v>
      </c>
      <c r="M10" s="25">
        <f t="shared" si="15"/>
        <v>0</v>
      </c>
      <c r="N10" s="25">
        <f t="shared" si="15"/>
        <v>0</v>
      </c>
      <c r="O10" s="25">
        <f t="shared" si="15"/>
        <v>0</v>
      </c>
      <c r="P10" s="25">
        <f t="shared" si="15"/>
        <v>0</v>
      </c>
      <c r="Q10" s="25">
        <f t="shared" si="15"/>
        <v>0</v>
      </c>
      <c r="R10" s="25">
        <f t="shared" si="15"/>
        <v>0</v>
      </c>
      <c r="S10" s="25">
        <f t="shared" si="15"/>
        <v>0</v>
      </c>
      <c r="T10" s="25">
        <f t="shared" si="15"/>
        <v>0</v>
      </c>
      <c r="U10" s="133">
        <f t="shared" si="6"/>
        <v>0</v>
      </c>
      <c r="V10" s="25">
        <f t="shared" ref="V10:AD10" si="16">SUM(V11:V11)</f>
        <v>0</v>
      </c>
      <c r="W10" s="25">
        <f t="shared" si="16"/>
        <v>0</v>
      </c>
      <c r="X10" s="25">
        <f t="shared" si="16"/>
        <v>0</v>
      </c>
      <c r="Y10" s="25">
        <f t="shared" si="16"/>
        <v>10</v>
      </c>
      <c r="Z10" s="25">
        <f t="shared" si="16"/>
        <v>0</v>
      </c>
      <c r="AA10" s="25">
        <f t="shared" si="16"/>
        <v>0</v>
      </c>
      <c r="AB10" s="25">
        <f t="shared" si="16"/>
        <v>0</v>
      </c>
      <c r="AC10" s="25">
        <f t="shared" si="16"/>
        <v>0</v>
      </c>
      <c r="AD10" s="25">
        <f t="shared" si="16"/>
        <v>0</v>
      </c>
      <c r="AE10" s="133">
        <f t="shared" si="8"/>
        <v>10</v>
      </c>
      <c r="AF10" s="25"/>
      <c r="AG10" s="25"/>
      <c r="AH10" s="25"/>
      <c r="AI10" s="25">
        <f>AVERAGE(AI11:AI11)</f>
        <v>10</v>
      </c>
      <c r="AJ10" s="25"/>
      <c r="AK10" s="25"/>
      <c r="AL10" s="25"/>
      <c r="AM10" s="25"/>
      <c r="AN10" s="25"/>
      <c r="AO10" s="54">
        <f t="shared" si="9"/>
        <v>10</v>
      </c>
      <c r="AP10" s="60"/>
      <c r="AQ10" s="60"/>
      <c r="AR10" s="60"/>
      <c r="AS10" s="60">
        <f>AVERAGE(AS11:AS11)</f>
        <v>100</v>
      </c>
      <c r="AT10" s="60"/>
      <c r="AU10" s="60"/>
      <c r="AV10" s="60"/>
      <c r="AW10" s="60"/>
      <c r="AX10" s="60"/>
      <c r="AY10" s="53">
        <f t="shared" si="10"/>
        <v>100</v>
      </c>
    </row>
    <row r="11" spans="1:51">
      <c r="A11" s="250" t="s">
        <v>127</v>
      </c>
      <c r="B11" s="251">
        <v>0</v>
      </c>
      <c r="C11" s="251">
        <v>0</v>
      </c>
      <c r="D11" s="251">
        <v>0</v>
      </c>
      <c r="E11" s="251">
        <v>1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133">
        <f t="shared" si="4"/>
        <v>1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  <c r="Q11" s="251">
        <v>0</v>
      </c>
      <c r="R11" s="251">
        <v>0</v>
      </c>
      <c r="S11" s="251">
        <v>0</v>
      </c>
      <c r="T11" s="251">
        <v>0</v>
      </c>
      <c r="U11" s="133">
        <f t="shared" si="6"/>
        <v>0</v>
      </c>
      <c r="V11" s="251">
        <v>0</v>
      </c>
      <c r="W11" s="251">
        <v>0</v>
      </c>
      <c r="X11" s="251">
        <v>0</v>
      </c>
      <c r="Y11" s="251">
        <v>10</v>
      </c>
      <c r="Z11" s="251">
        <v>0</v>
      </c>
      <c r="AA11" s="251">
        <v>0</v>
      </c>
      <c r="AB11" s="251">
        <v>0</v>
      </c>
      <c r="AC11" s="251">
        <v>0</v>
      </c>
      <c r="AD11" s="251">
        <v>0</v>
      </c>
      <c r="AE11" s="133">
        <f t="shared" si="8"/>
        <v>10</v>
      </c>
      <c r="AF11" s="251"/>
      <c r="AG11" s="251"/>
      <c r="AH11" s="251"/>
      <c r="AI11" s="251">
        <v>10</v>
      </c>
      <c r="AJ11" s="251"/>
      <c r="AK11" s="251"/>
      <c r="AL11" s="251"/>
      <c r="AM11" s="251"/>
      <c r="AN11" s="251"/>
      <c r="AO11" s="54">
        <f t="shared" si="9"/>
        <v>10</v>
      </c>
      <c r="AP11" s="346"/>
      <c r="AQ11" s="346"/>
      <c r="AR11" s="346"/>
      <c r="AS11" s="223">
        <f>IF(E11=0,0,(O11+Y11)/(E11*AI11)*100)</f>
        <v>100</v>
      </c>
      <c r="AT11" s="346"/>
      <c r="AU11" s="346"/>
      <c r="AV11" s="346"/>
      <c r="AW11" s="346"/>
      <c r="AX11" s="346"/>
      <c r="AY11" s="53">
        <f t="shared" si="10"/>
        <v>100</v>
      </c>
    </row>
    <row r="12" spans="1:51">
      <c r="A12" s="33" t="s">
        <v>143</v>
      </c>
      <c r="B12" s="25">
        <f>B13</f>
        <v>0</v>
      </c>
      <c r="C12" s="25">
        <f>C13</f>
        <v>0</v>
      </c>
      <c r="D12" s="25">
        <f t="shared" ref="D12:J12" si="17">D13</f>
        <v>0</v>
      </c>
      <c r="E12" s="25">
        <f t="shared" si="17"/>
        <v>0</v>
      </c>
      <c r="F12" s="25">
        <f t="shared" si="17"/>
        <v>1</v>
      </c>
      <c r="G12" s="25">
        <f t="shared" si="17"/>
        <v>0</v>
      </c>
      <c r="H12" s="25">
        <f t="shared" si="17"/>
        <v>0</v>
      </c>
      <c r="I12" s="25">
        <f t="shared" si="17"/>
        <v>0</v>
      </c>
      <c r="J12" s="25">
        <f t="shared" si="17"/>
        <v>0</v>
      </c>
      <c r="K12" s="133">
        <f t="shared" si="4"/>
        <v>1</v>
      </c>
      <c r="L12" s="25">
        <f>L13</f>
        <v>0</v>
      </c>
      <c r="M12" s="25">
        <f>M13</f>
        <v>0</v>
      </c>
      <c r="N12" s="25">
        <f t="shared" ref="N12:T12" si="18">N13</f>
        <v>0</v>
      </c>
      <c r="O12" s="25">
        <f t="shared" si="18"/>
        <v>0</v>
      </c>
      <c r="P12" s="25">
        <f t="shared" si="18"/>
        <v>0</v>
      </c>
      <c r="Q12" s="25">
        <f t="shared" si="18"/>
        <v>0</v>
      </c>
      <c r="R12" s="25">
        <f t="shared" si="18"/>
        <v>0</v>
      </c>
      <c r="S12" s="25">
        <f t="shared" si="18"/>
        <v>0</v>
      </c>
      <c r="T12" s="25">
        <f t="shared" si="18"/>
        <v>0</v>
      </c>
      <c r="U12" s="133">
        <f t="shared" si="6"/>
        <v>0</v>
      </c>
      <c r="V12" s="25">
        <f>V13</f>
        <v>0</v>
      </c>
      <c r="W12" s="25">
        <f>W13</f>
        <v>0</v>
      </c>
      <c r="X12" s="25">
        <f t="shared" ref="X12:AD12" si="19">X13</f>
        <v>0</v>
      </c>
      <c r="Y12" s="25">
        <f t="shared" si="19"/>
        <v>0</v>
      </c>
      <c r="Z12" s="25">
        <f t="shared" si="19"/>
        <v>17</v>
      </c>
      <c r="AA12" s="25">
        <f t="shared" si="19"/>
        <v>0</v>
      </c>
      <c r="AB12" s="25">
        <f t="shared" si="19"/>
        <v>0</v>
      </c>
      <c r="AC12" s="25">
        <f t="shared" si="19"/>
        <v>0</v>
      </c>
      <c r="AD12" s="25">
        <f t="shared" si="19"/>
        <v>0</v>
      </c>
      <c r="AE12" s="133">
        <f t="shared" si="8"/>
        <v>17</v>
      </c>
      <c r="AF12" s="25"/>
      <c r="AG12" s="25"/>
      <c r="AH12" s="25"/>
      <c r="AI12" s="25"/>
      <c r="AJ12" s="25">
        <f t="shared" ref="AJ12" si="20">AJ13</f>
        <v>17</v>
      </c>
      <c r="AK12" s="25"/>
      <c r="AL12" s="25"/>
      <c r="AM12" s="25"/>
      <c r="AN12" s="25"/>
      <c r="AO12" s="54">
        <f t="shared" si="9"/>
        <v>17</v>
      </c>
      <c r="AP12" s="60"/>
      <c r="AQ12" s="60"/>
      <c r="AR12" s="60"/>
      <c r="AS12" s="60"/>
      <c r="AT12" s="60">
        <f t="shared" ref="AT12" si="21">AT13</f>
        <v>100</v>
      </c>
      <c r="AU12" s="60"/>
      <c r="AV12" s="60"/>
      <c r="AW12" s="60"/>
      <c r="AX12" s="60"/>
      <c r="AY12" s="53">
        <f t="shared" si="10"/>
        <v>100</v>
      </c>
    </row>
    <row r="13" spans="1:51">
      <c r="A13" s="199" t="s">
        <v>144</v>
      </c>
      <c r="B13" s="198">
        <v>0</v>
      </c>
      <c r="C13" s="198">
        <v>0</v>
      </c>
      <c r="D13" s="198">
        <v>0</v>
      </c>
      <c r="E13" s="198">
        <v>0</v>
      </c>
      <c r="F13" s="198">
        <v>1</v>
      </c>
      <c r="G13" s="198">
        <v>0</v>
      </c>
      <c r="H13" s="198">
        <v>0</v>
      </c>
      <c r="I13" s="198">
        <v>0</v>
      </c>
      <c r="J13" s="198">
        <v>0</v>
      </c>
      <c r="K13" s="133">
        <f t="shared" si="4"/>
        <v>1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33">
        <f t="shared" si="6"/>
        <v>0</v>
      </c>
      <c r="V13" s="198">
        <v>0</v>
      </c>
      <c r="W13" s="198">
        <v>0</v>
      </c>
      <c r="X13" s="198">
        <v>0</v>
      </c>
      <c r="Y13" s="198">
        <v>0</v>
      </c>
      <c r="Z13" s="198">
        <v>17</v>
      </c>
      <c r="AA13" s="198">
        <v>0</v>
      </c>
      <c r="AB13" s="198">
        <v>0</v>
      </c>
      <c r="AC13" s="198">
        <v>0</v>
      </c>
      <c r="AD13" s="198">
        <v>0</v>
      </c>
      <c r="AE13" s="133">
        <f t="shared" si="8"/>
        <v>17</v>
      </c>
      <c r="AF13" s="198"/>
      <c r="AG13" s="198"/>
      <c r="AH13" s="198"/>
      <c r="AI13" s="198"/>
      <c r="AJ13" s="198">
        <v>17</v>
      </c>
      <c r="AK13" s="198"/>
      <c r="AL13" s="198"/>
      <c r="AM13" s="198"/>
      <c r="AN13" s="198"/>
      <c r="AO13" s="54">
        <f t="shared" si="9"/>
        <v>17</v>
      </c>
      <c r="AP13" s="139"/>
      <c r="AQ13" s="139"/>
      <c r="AR13" s="139"/>
      <c r="AS13" s="139"/>
      <c r="AT13" s="139">
        <f>IF(F13=0,0,(P13+Z13)/(F13*AJ13)*100)</f>
        <v>100</v>
      </c>
      <c r="AU13" s="139"/>
      <c r="AV13" s="139"/>
      <c r="AW13" s="139"/>
      <c r="AX13" s="139"/>
      <c r="AY13" s="53">
        <f t="shared" si="10"/>
        <v>100</v>
      </c>
    </row>
    <row r="14" spans="1:51">
      <c r="A14" s="38" t="s">
        <v>178</v>
      </c>
      <c r="B14" s="29">
        <f t="shared" ref="B14:J14" si="22">SUM(B15:B15)</f>
        <v>2</v>
      </c>
      <c r="C14" s="29">
        <f t="shared" si="22"/>
        <v>7</v>
      </c>
      <c r="D14" s="29">
        <f t="shared" si="22"/>
        <v>2</v>
      </c>
      <c r="E14" s="29">
        <f t="shared" si="22"/>
        <v>6</v>
      </c>
      <c r="F14" s="29">
        <f t="shared" si="22"/>
        <v>11</v>
      </c>
      <c r="G14" s="29">
        <f t="shared" si="22"/>
        <v>1</v>
      </c>
      <c r="H14" s="29">
        <f t="shared" si="22"/>
        <v>1</v>
      </c>
      <c r="I14" s="29">
        <f t="shared" si="22"/>
        <v>7</v>
      </c>
      <c r="J14" s="29">
        <f t="shared" si="22"/>
        <v>5</v>
      </c>
      <c r="K14" s="133">
        <f t="shared" si="4"/>
        <v>42</v>
      </c>
      <c r="L14" s="29">
        <f t="shared" ref="L14:T14" si="23">SUM(L15:L15)</f>
        <v>16</v>
      </c>
      <c r="M14" s="29">
        <f t="shared" si="23"/>
        <v>49</v>
      </c>
      <c r="N14" s="29">
        <f t="shared" si="23"/>
        <v>16</v>
      </c>
      <c r="O14" s="29">
        <f t="shared" si="23"/>
        <v>18</v>
      </c>
      <c r="P14" s="29">
        <f t="shared" si="23"/>
        <v>0</v>
      </c>
      <c r="Q14" s="29">
        <f t="shared" si="23"/>
        <v>0</v>
      </c>
      <c r="R14" s="29">
        <f t="shared" si="23"/>
        <v>0</v>
      </c>
      <c r="S14" s="29">
        <f t="shared" si="23"/>
        <v>0</v>
      </c>
      <c r="T14" s="29">
        <f t="shared" si="23"/>
        <v>0</v>
      </c>
      <c r="U14" s="133">
        <f t="shared" si="6"/>
        <v>99</v>
      </c>
      <c r="V14" s="29">
        <f t="shared" ref="V14:AD14" si="24">SUM(V15:V15)</f>
        <v>4</v>
      </c>
      <c r="W14" s="29">
        <f t="shared" si="24"/>
        <v>21</v>
      </c>
      <c r="X14" s="29">
        <f t="shared" si="24"/>
        <v>4</v>
      </c>
      <c r="Y14" s="29">
        <f t="shared" si="24"/>
        <v>24</v>
      </c>
      <c r="Z14" s="29">
        <f t="shared" si="24"/>
        <v>121</v>
      </c>
      <c r="AA14" s="29">
        <f t="shared" si="24"/>
        <v>7</v>
      </c>
      <c r="AB14" s="29">
        <f t="shared" si="24"/>
        <v>14</v>
      </c>
      <c r="AC14" s="29">
        <f t="shared" si="24"/>
        <v>98</v>
      </c>
      <c r="AD14" s="29">
        <f t="shared" si="24"/>
        <v>65</v>
      </c>
      <c r="AE14" s="133">
        <f t="shared" si="8"/>
        <v>358</v>
      </c>
      <c r="AF14" s="29">
        <f t="shared" ref="AF14:AN14" si="25">AVERAGE(AF15:AF15)</f>
        <v>10</v>
      </c>
      <c r="AG14" s="29">
        <f t="shared" si="25"/>
        <v>10</v>
      </c>
      <c r="AH14" s="29">
        <f t="shared" si="25"/>
        <v>10</v>
      </c>
      <c r="AI14" s="29">
        <f t="shared" si="25"/>
        <v>7</v>
      </c>
      <c r="AJ14" s="29">
        <f t="shared" si="25"/>
        <v>11</v>
      </c>
      <c r="AK14" s="29">
        <f t="shared" si="25"/>
        <v>7</v>
      </c>
      <c r="AL14" s="29">
        <f t="shared" si="25"/>
        <v>14</v>
      </c>
      <c r="AM14" s="29">
        <f t="shared" si="25"/>
        <v>14</v>
      </c>
      <c r="AN14" s="29">
        <f t="shared" si="25"/>
        <v>13</v>
      </c>
      <c r="AO14" s="54">
        <f t="shared" si="9"/>
        <v>10.666666666666666</v>
      </c>
      <c r="AP14" s="96">
        <f t="shared" ref="AP14:AX14" si="26">AVERAGE(AP15:AP15)</f>
        <v>100</v>
      </c>
      <c r="AQ14" s="96">
        <f t="shared" si="26"/>
        <v>100</v>
      </c>
      <c r="AR14" s="96">
        <f t="shared" si="26"/>
        <v>100</v>
      </c>
      <c r="AS14" s="96">
        <f t="shared" si="26"/>
        <v>100</v>
      </c>
      <c r="AT14" s="96">
        <f t="shared" si="26"/>
        <v>100</v>
      </c>
      <c r="AU14" s="96">
        <f t="shared" si="26"/>
        <v>100</v>
      </c>
      <c r="AV14" s="96">
        <f t="shared" si="26"/>
        <v>100</v>
      </c>
      <c r="AW14" s="96">
        <f t="shared" si="26"/>
        <v>100</v>
      </c>
      <c r="AX14" s="96">
        <f t="shared" si="26"/>
        <v>100</v>
      </c>
      <c r="AY14" s="53">
        <f t="shared" si="10"/>
        <v>100</v>
      </c>
    </row>
    <row r="15" spans="1:51">
      <c r="A15" s="35" t="s">
        <v>204</v>
      </c>
      <c r="B15" s="27">
        <v>2</v>
      </c>
      <c r="C15" s="27">
        <v>7</v>
      </c>
      <c r="D15" s="27">
        <v>2</v>
      </c>
      <c r="E15" s="27">
        <v>6</v>
      </c>
      <c r="F15" s="27">
        <v>11</v>
      </c>
      <c r="G15" s="27">
        <v>1</v>
      </c>
      <c r="H15" s="27">
        <v>1</v>
      </c>
      <c r="I15" s="27">
        <v>7</v>
      </c>
      <c r="J15" s="27">
        <v>5</v>
      </c>
      <c r="K15" s="133">
        <f t="shared" si="4"/>
        <v>42</v>
      </c>
      <c r="L15" s="27">
        <v>16</v>
      </c>
      <c r="M15" s="27">
        <v>49</v>
      </c>
      <c r="N15" s="27">
        <v>16</v>
      </c>
      <c r="O15" s="27">
        <v>18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133">
        <f t="shared" si="6"/>
        <v>99</v>
      </c>
      <c r="V15" s="27">
        <v>4</v>
      </c>
      <c r="W15" s="27">
        <v>21</v>
      </c>
      <c r="X15" s="27">
        <v>4</v>
      </c>
      <c r="Y15" s="27">
        <v>24</v>
      </c>
      <c r="Z15" s="27">
        <v>121</v>
      </c>
      <c r="AA15" s="27">
        <v>7</v>
      </c>
      <c r="AB15" s="27">
        <v>14</v>
      </c>
      <c r="AC15" s="27">
        <v>98</v>
      </c>
      <c r="AD15" s="27">
        <v>65</v>
      </c>
      <c r="AE15" s="133">
        <f t="shared" si="8"/>
        <v>358</v>
      </c>
      <c r="AF15" s="27">
        <v>10</v>
      </c>
      <c r="AG15" s="27">
        <v>10</v>
      </c>
      <c r="AH15" s="27">
        <v>10</v>
      </c>
      <c r="AI15" s="27">
        <v>7</v>
      </c>
      <c r="AJ15" s="27">
        <v>11</v>
      </c>
      <c r="AK15" s="27">
        <v>7</v>
      </c>
      <c r="AL15" s="27">
        <v>14</v>
      </c>
      <c r="AM15" s="27">
        <v>14</v>
      </c>
      <c r="AN15" s="27">
        <v>13</v>
      </c>
      <c r="AO15" s="54">
        <f t="shared" si="9"/>
        <v>10.666666666666666</v>
      </c>
      <c r="AP15" s="138">
        <f t="shared" ref="AP15:AX15" si="27">IF(B15=0,0,(L15+V15)/(B15*AF15)*100)</f>
        <v>100</v>
      </c>
      <c r="AQ15" s="138">
        <f t="shared" si="27"/>
        <v>100</v>
      </c>
      <c r="AR15" s="138">
        <f t="shared" si="27"/>
        <v>100</v>
      </c>
      <c r="AS15" s="138">
        <f t="shared" si="27"/>
        <v>100</v>
      </c>
      <c r="AT15" s="138">
        <f t="shared" si="27"/>
        <v>100</v>
      </c>
      <c r="AU15" s="138">
        <f t="shared" si="27"/>
        <v>100</v>
      </c>
      <c r="AV15" s="138">
        <f t="shared" si="27"/>
        <v>100</v>
      </c>
      <c r="AW15" s="138">
        <f t="shared" si="27"/>
        <v>100</v>
      </c>
      <c r="AX15" s="138">
        <f t="shared" si="27"/>
        <v>100</v>
      </c>
      <c r="AY15" s="53">
        <f t="shared" si="10"/>
        <v>100</v>
      </c>
    </row>
  </sheetData>
  <mergeCells count="11">
    <mergeCell ref="AY2:AY3"/>
    <mergeCell ref="B1:AP1"/>
    <mergeCell ref="B2:J2"/>
    <mergeCell ref="K2:K3"/>
    <mergeCell ref="L2:T2"/>
    <mergeCell ref="U2:U3"/>
    <mergeCell ref="V2:AD2"/>
    <mergeCell ref="AE2:AE3"/>
    <mergeCell ref="AF2:AN2"/>
    <mergeCell ref="AO2:AO3"/>
    <mergeCell ref="AP2:AX2"/>
  </mergeCells>
  <pageMargins left="0.7" right="0.7" top="0.75" bottom="0.75" header="0.3" footer="0.3"/>
  <pageSetup paperSize="9" scale="63" fitToWidth="0" orientation="landscape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view="pageBreakPreview" zoomScale="60" zoomScaleNormal="60" workbookViewId="0">
      <selection activeCell="B31" sqref="B31"/>
    </sheetView>
  </sheetViews>
  <sheetFormatPr defaultRowHeight="15"/>
  <cols>
    <col min="1" max="1" width="38.28515625" customWidth="1"/>
    <col min="2" max="40" width="6.7109375" customWidth="1"/>
    <col min="41" max="41" width="7.7109375" style="55" customWidth="1"/>
    <col min="51" max="51" width="8.5703125" style="137" customWidth="1"/>
  </cols>
  <sheetData>
    <row r="1" spans="1:51" ht="18.75" customHeight="1">
      <c r="A1" s="30" t="s">
        <v>200</v>
      </c>
      <c r="B1" s="481" t="s">
        <v>211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21"/>
      <c r="AR1" s="21"/>
      <c r="AS1" s="21"/>
      <c r="AT1" s="21"/>
      <c r="AU1" s="21"/>
      <c r="AV1" s="21"/>
      <c r="AW1" s="21"/>
      <c r="AX1" s="21"/>
      <c r="AY1" s="91"/>
    </row>
    <row r="2" spans="1:51" ht="41.25" customHeight="1">
      <c r="A2" s="31"/>
      <c r="B2" s="483" t="s">
        <v>214</v>
      </c>
      <c r="C2" s="484"/>
      <c r="D2" s="484"/>
      <c r="E2" s="484"/>
      <c r="F2" s="484"/>
      <c r="G2" s="484"/>
      <c r="H2" s="484" t="s">
        <v>183</v>
      </c>
      <c r="I2" s="484"/>
      <c r="J2" s="484"/>
      <c r="K2" s="485" t="s">
        <v>184</v>
      </c>
      <c r="L2" s="483" t="s">
        <v>213</v>
      </c>
      <c r="M2" s="484"/>
      <c r="N2" s="484"/>
      <c r="O2" s="484"/>
      <c r="P2" s="484"/>
      <c r="Q2" s="484"/>
      <c r="R2" s="484"/>
      <c r="S2" s="484"/>
      <c r="T2" s="484"/>
      <c r="U2" s="485" t="s">
        <v>184</v>
      </c>
      <c r="V2" s="483" t="s">
        <v>185</v>
      </c>
      <c r="W2" s="484"/>
      <c r="X2" s="484"/>
      <c r="Y2" s="484"/>
      <c r="Z2" s="484"/>
      <c r="AA2" s="484"/>
      <c r="AB2" s="484"/>
      <c r="AC2" s="484"/>
      <c r="AD2" s="484"/>
      <c r="AE2" s="485" t="s">
        <v>184</v>
      </c>
      <c r="AF2" s="483" t="s">
        <v>186</v>
      </c>
      <c r="AG2" s="484"/>
      <c r="AH2" s="484"/>
      <c r="AI2" s="484"/>
      <c r="AJ2" s="484"/>
      <c r="AK2" s="484"/>
      <c r="AL2" s="484"/>
      <c r="AM2" s="484"/>
      <c r="AN2" s="484"/>
      <c r="AO2" s="479" t="s">
        <v>184</v>
      </c>
      <c r="AP2" s="483" t="s">
        <v>187</v>
      </c>
      <c r="AQ2" s="484"/>
      <c r="AR2" s="484"/>
      <c r="AS2" s="484"/>
      <c r="AT2" s="484"/>
      <c r="AU2" s="484"/>
      <c r="AV2" s="484"/>
      <c r="AW2" s="484"/>
      <c r="AX2" s="484"/>
      <c r="AY2" s="479" t="s">
        <v>184</v>
      </c>
    </row>
    <row r="3" spans="1:51" ht="33.75" customHeight="1">
      <c r="A3" s="31"/>
      <c r="B3" s="22" t="s">
        <v>188</v>
      </c>
      <c r="C3" s="22" t="s">
        <v>189</v>
      </c>
      <c r="D3" s="22" t="s">
        <v>190</v>
      </c>
      <c r="E3" s="22" t="s">
        <v>191</v>
      </c>
      <c r="F3" s="22" t="s">
        <v>192</v>
      </c>
      <c r="G3" s="22" t="s">
        <v>193</v>
      </c>
      <c r="H3" s="22" t="s">
        <v>194</v>
      </c>
      <c r="I3" s="22" t="s">
        <v>195</v>
      </c>
      <c r="J3" s="22" t="s">
        <v>196</v>
      </c>
      <c r="K3" s="486"/>
      <c r="L3" s="22" t="s">
        <v>188</v>
      </c>
      <c r="M3" s="22" t="s">
        <v>189</v>
      </c>
      <c r="N3" s="22" t="s">
        <v>190</v>
      </c>
      <c r="O3" s="22" t="s">
        <v>191</v>
      </c>
      <c r="P3" s="22" t="s">
        <v>192</v>
      </c>
      <c r="Q3" s="22" t="s">
        <v>193</v>
      </c>
      <c r="R3" s="22" t="s">
        <v>194</v>
      </c>
      <c r="S3" s="22" t="s">
        <v>195</v>
      </c>
      <c r="T3" s="22" t="s">
        <v>196</v>
      </c>
      <c r="U3" s="486"/>
      <c r="V3" s="22" t="s">
        <v>188</v>
      </c>
      <c r="W3" s="22" t="s">
        <v>189</v>
      </c>
      <c r="X3" s="22" t="s">
        <v>190</v>
      </c>
      <c r="Y3" s="22" t="s">
        <v>191</v>
      </c>
      <c r="Z3" s="22" t="s">
        <v>192</v>
      </c>
      <c r="AA3" s="22" t="s">
        <v>193</v>
      </c>
      <c r="AB3" s="22" t="s">
        <v>194</v>
      </c>
      <c r="AC3" s="22" t="s">
        <v>195</v>
      </c>
      <c r="AD3" s="22" t="s">
        <v>196</v>
      </c>
      <c r="AE3" s="486"/>
      <c r="AF3" s="22" t="s">
        <v>188</v>
      </c>
      <c r="AG3" s="22" t="s">
        <v>189</v>
      </c>
      <c r="AH3" s="22" t="s">
        <v>190</v>
      </c>
      <c r="AI3" s="22" t="s">
        <v>191</v>
      </c>
      <c r="AJ3" s="22" t="s">
        <v>192</v>
      </c>
      <c r="AK3" s="22" t="s">
        <v>193</v>
      </c>
      <c r="AL3" s="22" t="s">
        <v>194</v>
      </c>
      <c r="AM3" s="22" t="s">
        <v>195</v>
      </c>
      <c r="AN3" s="22" t="s">
        <v>196</v>
      </c>
      <c r="AO3" s="480"/>
      <c r="AP3" s="22" t="s">
        <v>188</v>
      </c>
      <c r="AQ3" s="22" t="s">
        <v>189</v>
      </c>
      <c r="AR3" s="22" t="s">
        <v>190</v>
      </c>
      <c r="AS3" s="22" t="s">
        <v>191</v>
      </c>
      <c r="AT3" s="22" t="s">
        <v>192</v>
      </c>
      <c r="AU3" s="22" t="s">
        <v>193</v>
      </c>
      <c r="AV3" s="22" t="s">
        <v>194</v>
      </c>
      <c r="AW3" s="22" t="s">
        <v>195</v>
      </c>
      <c r="AX3" s="22" t="s">
        <v>196</v>
      </c>
      <c r="AY3" s="480"/>
    </row>
    <row r="4" spans="1:51">
      <c r="A4" s="32" t="s">
        <v>201</v>
      </c>
      <c r="B4" s="24">
        <f>B5+B14+B17+B19+B25+B27</f>
        <v>32</v>
      </c>
      <c r="C4" s="24">
        <f t="shared" ref="C4:AE4" si="0">C5+C14+C17+C19+C25+C27</f>
        <v>18</v>
      </c>
      <c r="D4" s="24">
        <f t="shared" si="0"/>
        <v>39</v>
      </c>
      <c r="E4" s="24">
        <f t="shared" si="0"/>
        <v>24</v>
      </c>
      <c r="F4" s="24">
        <f t="shared" si="0"/>
        <v>11</v>
      </c>
      <c r="G4" s="24">
        <f t="shared" si="0"/>
        <v>2</v>
      </c>
      <c r="H4" s="24">
        <f t="shared" si="0"/>
        <v>9</v>
      </c>
      <c r="I4" s="24">
        <f t="shared" si="0"/>
        <v>5</v>
      </c>
      <c r="J4" s="24">
        <f t="shared" si="0"/>
        <v>4</v>
      </c>
      <c r="K4" s="24">
        <f t="shared" si="0"/>
        <v>144</v>
      </c>
      <c r="L4" s="24">
        <f t="shared" si="0"/>
        <v>0</v>
      </c>
      <c r="M4" s="24">
        <f t="shared" si="0"/>
        <v>9</v>
      </c>
      <c r="N4" s="24">
        <f t="shared" si="0"/>
        <v>9</v>
      </c>
      <c r="O4" s="24">
        <f t="shared" si="0"/>
        <v>0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18</v>
      </c>
      <c r="T4" s="24">
        <f t="shared" si="0"/>
        <v>0</v>
      </c>
      <c r="U4" s="24">
        <f t="shared" si="0"/>
        <v>36</v>
      </c>
      <c r="V4" s="24">
        <f t="shared" si="0"/>
        <v>382</v>
      </c>
      <c r="W4" s="24">
        <f t="shared" si="0"/>
        <v>187</v>
      </c>
      <c r="X4" s="24">
        <f t="shared" si="0"/>
        <v>386</v>
      </c>
      <c r="Y4" s="24">
        <f t="shared" si="0"/>
        <v>263</v>
      </c>
      <c r="Z4" s="24">
        <f t="shared" si="0"/>
        <v>155</v>
      </c>
      <c r="AA4" s="24">
        <f t="shared" si="0"/>
        <v>31</v>
      </c>
      <c r="AB4" s="24">
        <f t="shared" si="0"/>
        <v>151</v>
      </c>
      <c r="AC4" s="24">
        <f t="shared" si="0"/>
        <v>67</v>
      </c>
      <c r="AD4" s="24">
        <f t="shared" si="0"/>
        <v>68</v>
      </c>
      <c r="AE4" s="24">
        <f t="shared" si="0"/>
        <v>1690</v>
      </c>
      <c r="AF4" s="24">
        <f>AVERAGE(AF5,AF14,AF17,AF19,AF25,AF27)</f>
        <v>10.3</v>
      </c>
      <c r="AG4" s="24">
        <f t="shared" ref="AG4:AY4" si="1">AVERAGE(AG5,AG14,AG17,AG19,AG25,AG27)</f>
        <v>10.28</v>
      </c>
      <c r="AH4" s="24">
        <f t="shared" si="1"/>
        <v>10.55</v>
      </c>
      <c r="AI4" s="24">
        <f t="shared" si="1"/>
        <v>11.15</v>
      </c>
      <c r="AJ4" s="24">
        <f t="shared" si="1"/>
        <v>12.666666666666666</v>
      </c>
      <c r="AK4" s="24">
        <f t="shared" si="1"/>
        <v>15.5</v>
      </c>
      <c r="AL4" s="24">
        <f t="shared" si="1"/>
        <v>17.125</v>
      </c>
      <c r="AM4" s="24">
        <f t="shared" si="1"/>
        <v>17.166666666666668</v>
      </c>
      <c r="AN4" s="24">
        <f t="shared" si="1"/>
        <v>17</v>
      </c>
      <c r="AO4" s="24">
        <f t="shared" si="1"/>
        <v>12.182083333333333</v>
      </c>
      <c r="AP4" s="24">
        <f t="shared" si="1"/>
        <v>85</v>
      </c>
      <c r="AQ4" s="24">
        <f t="shared" si="1"/>
        <v>88.055555555555557</v>
      </c>
      <c r="AR4" s="24">
        <f t="shared" si="1"/>
        <v>100</v>
      </c>
      <c r="AS4" s="24">
        <f t="shared" si="1"/>
        <v>86</v>
      </c>
      <c r="AT4" s="24">
        <f t="shared" si="1"/>
        <v>100</v>
      </c>
      <c r="AU4" s="24">
        <f t="shared" si="1"/>
        <v>100</v>
      </c>
      <c r="AV4" s="24">
        <f t="shared" si="1"/>
        <v>100</v>
      </c>
      <c r="AW4" s="24">
        <f t="shared" si="1"/>
        <v>88.8888888888889</v>
      </c>
      <c r="AX4" s="24">
        <f t="shared" si="1"/>
        <v>100</v>
      </c>
      <c r="AY4" s="24">
        <f t="shared" si="1"/>
        <v>91.543209876543202</v>
      </c>
    </row>
    <row r="5" spans="1:51">
      <c r="A5" s="25" t="s">
        <v>24</v>
      </c>
      <c r="B5" s="25">
        <f t="shared" ref="B5:J5" si="2">SUM(B6:B13)</f>
        <v>2</v>
      </c>
      <c r="C5" s="25">
        <f t="shared" si="2"/>
        <v>7</v>
      </c>
      <c r="D5" s="25">
        <f t="shared" si="2"/>
        <v>14</v>
      </c>
      <c r="E5" s="25">
        <f t="shared" si="2"/>
        <v>7</v>
      </c>
      <c r="F5" s="25">
        <f t="shared" si="2"/>
        <v>0</v>
      </c>
      <c r="G5" s="25">
        <f t="shared" si="2"/>
        <v>0</v>
      </c>
      <c r="H5" s="25">
        <f t="shared" si="2"/>
        <v>0</v>
      </c>
      <c r="I5" s="25">
        <f t="shared" si="2"/>
        <v>1</v>
      </c>
      <c r="J5" s="25">
        <f t="shared" si="2"/>
        <v>0</v>
      </c>
      <c r="K5" s="26">
        <f>SUM(B5:J5)</f>
        <v>31</v>
      </c>
      <c r="L5" s="25">
        <f t="shared" ref="L5:T5" si="3">SUM(L6:L13)</f>
        <v>0</v>
      </c>
      <c r="M5" s="25">
        <f t="shared" si="3"/>
        <v>9</v>
      </c>
      <c r="N5" s="25">
        <f t="shared" si="3"/>
        <v>9</v>
      </c>
      <c r="O5" s="25">
        <f t="shared" si="3"/>
        <v>0</v>
      </c>
      <c r="P5" s="25">
        <f t="shared" si="3"/>
        <v>0</v>
      </c>
      <c r="Q5" s="25">
        <f t="shared" si="3"/>
        <v>0</v>
      </c>
      <c r="R5" s="25">
        <f t="shared" si="3"/>
        <v>0</v>
      </c>
      <c r="S5" s="25">
        <f t="shared" si="3"/>
        <v>18</v>
      </c>
      <c r="T5" s="25">
        <f t="shared" si="3"/>
        <v>0</v>
      </c>
      <c r="U5" s="26">
        <f t="shared" ref="U5:U14" si="4">SUM(L5:T5)</f>
        <v>36</v>
      </c>
      <c r="V5" s="25">
        <f t="shared" ref="V5:AD5" si="5">SUM(V6:V13)</f>
        <v>19</v>
      </c>
      <c r="W5" s="25">
        <f t="shared" si="5"/>
        <v>58</v>
      </c>
      <c r="X5" s="25">
        <f t="shared" si="5"/>
        <v>119</v>
      </c>
      <c r="Y5" s="25">
        <f t="shared" si="5"/>
        <v>73</v>
      </c>
      <c r="Z5" s="25">
        <f t="shared" si="5"/>
        <v>0</v>
      </c>
      <c r="AA5" s="25">
        <f t="shared" si="5"/>
        <v>0</v>
      </c>
      <c r="AB5" s="25">
        <f t="shared" si="5"/>
        <v>0</v>
      </c>
      <c r="AC5" s="25">
        <f t="shared" si="5"/>
        <v>0</v>
      </c>
      <c r="AD5" s="25">
        <f t="shared" si="5"/>
        <v>0</v>
      </c>
      <c r="AE5" s="26">
        <f t="shared" ref="AE5:AE14" si="6">SUM(V5:AD5)</f>
        <v>269</v>
      </c>
      <c r="AF5" s="25">
        <f>AVERAGE(AF6:AF13)</f>
        <v>9.5</v>
      </c>
      <c r="AG5" s="25">
        <f>AVERAGE(AG6:AG13)</f>
        <v>9.4</v>
      </c>
      <c r="AH5" s="25">
        <f>AVERAGE(AH6:AH13)</f>
        <v>9.25</v>
      </c>
      <c r="AI5" s="25">
        <f>AVERAGE(AI6:AI13)</f>
        <v>10.25</v>
      </c>
      <c r="AJ5" s="25"/>
      <c r="AK5" s="25"/>
      <c r="AL5" s="25"/>
      <c r="AM5" s="25">
        <f>AVERAGE(AM6:AM13)</f>
        <v>18</v>
      </c>
      <c r="AN5" s="25"/>
      <c r="AO5" s="54">
        <f t="shared" ref="AO5:AO28" si="7">AVERAGE(AF5:AN5)</f>
        <v>11.28</v>
      </c>
      <c r="AP5" s="60">
        <f>AVERAGE(AP6:AP13)</f>
        <v>25</v>
      </c>
      <c r="AQ5" s="60">
        <f>AVERAGE(AQ6:AQ13)</f>
        <v>62.5</v>
      </c>
      <c r="AR5" s="60">
        <f>AVERAGE(AR6:AR13)</f>
        <v>100</v>
      </c>
      <c r="AS5" s="60">
        <f>AVERAGE(AS6:AS13)</f>
        <v>50</v>
      </c>
      <c r="AT5" s="60"/>
      <c r="AU5" s="60"/>
      <c r="AV5" s="60"/>
      <c r="AW5" s="60">
        <f>AVERAGE(AW6:AW13)</f>
        <v>100</v>
      </c>
      <c r="AX5" s="60"/>
      <c r="AY5" s="53">
        <f t="shared" ref="AY5:AY14" si="8">AVERAGE(AP5:AX5)</f>
        <v>67.5</v>
      </c>
    </row>
    <row r="6" spans="1:51">
      <c r="A6" s="179" t="s">
        <v>25</v>
      </c>
      <c r="B6" s="178">
        <v>0</v>
      </c>
      <c r="C6" s="178">
        <v>1</v>
      </c>
      <c r="D6" s="178">
        <v>1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81">
        <v>2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78">
        <v>0</v>
      </c>
      <c r="T6" s="178">
        <v>0</v>
      </c>
      <c r="U6" s="133">
        <f t="shared" si="4"/>
        <v>0</v>
      </c>
      <c r="V6" s="178">
        <v>0</v>
      </c>
      <c r="W6" s="178">
        <v>9</v>
      </c>
      <c r="X6" s="178">
        <v>9</v>
      </c>
      <c r="Y6" s="178">
        <v>0</v>
      </c>
      <c r="Z6" s="178">
        <v>0</v>
      </c>
      <c r="AA6" s="178">
        <v>0</v>
      </c>
      <c r="AB6" s="178">
        <v>0</v>
      </c>
      <c r="AC6" s="178">
        <v>0</v>
      </c>
      <c r="AD6" s="178">
        <v>0</v>
      </c>
      <c r="AE6" s="133">
        <f t="shared" si="6"/>
        <v>18</v>
      </c>
      <c r="AF6" s="178"/>
      <c r="AG6" s="178">
        <v>9</v>
      </c>
      <c r="AH6" s="178">
        <v>9</v>
      </c>
      <c r="AI6" s="178"/>
      <c r="AJ6" s="178"/>
      <c r="AK6" s="178"/>
      <c r="AL6" s="178"/>
      <c r="AM6" s="178"/>
      <c r="AN6" s="178"/>
      <c r="AO6" s="54">
        <f t="shared" si="7"/>
        <v>9</v>
      </c>
      <c r="AP6" s="139">
        <f t="shared" ref="AP6:AS13" si="9">IF(B6=0,0,(L6+V6)/(B6*AF6)*100)</f>
        <v>0</v>
      </c>
      <c r="AQ6" s="139">
        <f t="shared" si="9"/>
        <v>100</v>
      </c>
      <c r="AR6" s="139">
        <f t="shared" si="9"/>
        <v>100</v>
      </c>
      <c r="AS6" s="139">
        <f t="shared" si="9"/>
        <v>0</v>
      </c>
      <c r="AT6" s="139"/>
      <c r="AU6" s="139"/>
      <c r="AV6" s="139"/>
      <c r="AW6" s="139"/>
      <c r="AX6" s="139"/>
      <c r="AY6" s="53">
        <f t="shared" si="8"/>
        <v>50</v>
      </c>
    </row>
    <row r="7" spans="1:51" ht="18.75">
      <c r="A7" s="179" t="s">
        <v>26</v>
      </c>
      <c r="B7" s="178">
        <v>1</v>
      </c>
      <c r="C7" s="178">
        <v>2</v>
      </c>
      <c r="D7" s="178">
        <v>1</v>
      </c>
      <c r="E7" s="178">
        <v>2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81">
        <v>6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33">
        <f t="shared" si="4"/>
        <v>0</v>
      </c>
      <c r="V7" s="182">
        <v>10</v>
      </c>
      <c r="W7" s="178">
        <v>22</v>
      </c>
      <c r="X7" s="178">
        <v>11</v>
      </c>
      <c r="Y7" s="178">
        <v>24</v>
      </c>
      <c r="Z7" s="178">
        <v>0</v>
      </c>
      <c r="AA7" s="178">
        <v>0</v>
      </c>
      <c r="AB7" s="178">
        <v>0</v>
      </c>
      <c r="AC7" s="178">
        <v>0</v>
      </c>
      <c r="AD7" s="178">
        <v>0</v>
      </c>
      <c r="AE7" s="133">
        <f t="shared" si="6"/>
        <v>67</v>
      </c>
      <c r="AF7" s="182">
        <v>10</v>
      </c>
      <c r="AG7" s="178">
        <v>11</v>
      </c>
      <c r="AH7" s="178">
        <v>11</v>
      </c>
      <c r="AI7" s="178">
        <v>12</v>
      </c>
      <c r="AJ7" s="178"/>
      <c r="AK7" s="178"/>
      <c r="AL7" s="178"/>
      <c r="AM7" s="178"/>
      <c r="AN7" s="178"/>
      <c r="AO7" s="54">
        <f t="shared" si="7"/>
        <v>11</v>
      </c>
      <c r="AP7" s="139">
        <f t="shared" si="9"/>
        <v>100</v>
      </c>
      <c r="AQ7" s="139">
        <f t="shared" si="9"/>
        <v>100</v>
      </c>
      <c r="AR7" s="139">
        <f t="shared" si="9"/>
        <v>100</v>
      </c>
      <c r="AS7" s="139">
        <f t="shared" si="9"/>
        <v>100</v>
      </c>
      <c r="AT7" s="139"/>
      <c r="AU7" s="139"/>
      <c r="AV7" s="139"/>
      <c r="AW7" s="139"/>
      <c r="AX7" s="139"/>
      <c r="AY7" s="53">
        <f t="shared" si="8"/>
        <v>100</v>
      </c>
    </row>
    <row r="8" spans="1:51">
      <c r="A8" s="179" t="s">
        <v>27</v>
      </c>
      <c r="B8" s="178">
        <v>0</v>
      </c>
      <c r="C8" s="178">
        <v>1</v>
      </c>
      <c r="D8" s="178">
        <v>4</v>
      </c>
      <c r="E8" s="178">
        <v>1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81">
        <v>6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0</v>
      </c>
      <c r="S8" s="178">
        <v>0</v>
      </c>
      <c r="T8" s="178">
        <v>0</v>
      </c>
      <c r="U8" s="133">
        <f t="shared" si="4"/>
        <v>0</v>
      </c>
      <c r="V8" s="178">
        <v>0</v>
      </c>
      <c r="W8" s="178">
        <v>9</v>
      </c>
      <c r="X8" s="178">
        <v>36</v>
      </c>
      <c r="Y8" s="178">
        <v>10</v>
      </c>
      <c r="Z8" s="178">
        <v>0</v>
      </c>
      <c r="AA8" s="178">
        <v>0</v>
      </c>
      <c r="AB8" s="178">
        <v>0</v>
      </c>
      <c r="AC8" s="178">
        <v>0</v>
      </c>
      <c r="AD8" s="178">
        <v>0</v>
      </c>
      <c r="AE8" s="133">
        <f t="shared" si="6"/>
        <v>55</v>
      </c>
      <c r="AF8" s="178"/>
      <c r="AG8" s="178">
        <v>9</v>
      </c>
      <c r="AH8" s="178">
        <v>9</v>
      </c>
      <c r="AI8" s="178">
        <v>10</v>
      </c>
      <c r="AJ8" s="178"/>
      <c r="AK8" s="178"/>
      <c r="AL8" s="178"/>
      <c r="AM8" s="178"/>
      <c r="AN8" s="178"/>
      <c r="AO8" s="54">
        <f t="shared" si="7"/>
        <v>9.3333333333333339</v>
      </c>
      <c r="AP8" s="139">
        <f t="shared" si="9"/>
        <v>0</v>
      </c>
      <c r="AQ8" s="139">
        <f t="shared" si="9"/>
        <v>100</v>
      </c>
      <c r="AR8" s="139">
        <f t="shared" si="9"/>
        <v>100</v>
      </c>
      <c r="AS8" s="139">
        <f t="shared" si="9"/>
        <v>100</v>
      </c>
      <c r="AT8" s="139"/>
      <c r="AU8" s="139"/>
      <c r="AV8" s="139"/>
      <c r="AW8" s="139"/>
      <c r="AX8" s="139"/>
      <c r="AY8" s="53">
        <f t="shared" si="8"/>
        <v>75</v>
      </c>
    </row>
    <row r="9" spans="1:51">
      <c r="A9" s="180" t="s">
        <v>28</v>
      </c>
      <c r="B9" s="178">
        <v>1</v>
      </c>
      <c r="C9" s="178">
        <v>0</v>
      </c>
      <c r="D9" s="178">
        <v>1</v>
      </c>
      <c r="E9" s="178">
        <v>1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81">
        <v>3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78">
        <v>0</v>
      </c>
      <c r="S9" s="178">
        <v>0</v>
      </c>
      <c r="T9" s="178">
        <v>0</v>
      </c>
      <c r="U9" s="133">
        <f t="shared" si="4"/>
        <v>0</v>
      </c>
      <c r="V9" s="178">
        <v>9</v>
      </c>
      <c r="W9" s="178">
        <v>0</v>
      </c>
      <c r="X9" s="178">
        <v>9</v>
      </c>
      <c r="Y9" s="178">
        <v>9</v>
      </c>
      <c r="Z9" s="178">
        <v>0</v>
      </c>
      <c r="AA9" s="178">
        <v>0</v>
      </c>
      <c r="AB9" s="178">
        <v>0</v>
      </c>
      <c r="AC9" s="178">
        <v>0</v>
      </c>
      <c r="AD9" s="178">
        <v>0</v>
      </c>
      <c r="AE9" s="133">
        <f t="shared" si="6"/>
        <v>27</v>
      </c>
      <c r="AF9" s="178">
        <v>9</v>
      </c>
      <c r="AG9" s="178"/>
      <c r="AH9" s="178">
        <v>9</v>
      </c>
      <c r="AI9" s="178">
        <v>9</v>
      </c>
      <c r="AJ9" s="178"/>
      <c r="AK9" s="178"/>
      <c r="AL9" s="178"/>
      <c r="AM9" s="178"/>
      <c r="AN9" s="178"/>
      <c r="AO9" s="54">
        <f t="shared" si="7"/>
        <v>9</v>
      </c>
      <c r="AP9" s="139">
        <f t="shared" si="9"/>
        <v>100</v>
      </c>
      <c r="AQ9" s="139">
        <f t="shared" si="9"/>
        <v>0</v>
      </c>
      <c r="AR9" s="139">
        <f t="shared" si="9"/>
        <v>100</v>
      </c>
      <c r="AS9" s="139">
        <f t="shared" si="9"/>
        <v>100</v>
      </c>
      <c r="AT9" s="139"/>
      <c r="AU9" s="139"/>
      <c r="AV9" s="139"/>
      <c r="AW9" s="139"/>
      <c r="AX9" s="139"/>
      <c r="AY9" s="53">
        <f t="shared" si="8"/>
        <v>75</v>
      </c>
    </row>
    <row r="10" spans="1:51">
      <c r="A10" s="179" t="s">
        <v>29</v>
      </c>
      <c r="B10" s="178">
        <v>0</v>
      </c>
      <c r="C10" s="178">
        <v>0</v>
      </c>
      <c r="D10" s="178">
        <v>4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81">
        <v>4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8">
        <v>0</v>
      </c>
      <c r="S10" s="178">
        <v>0</v>
      </c>
      <c r="T10" s="178">
        <v>0</v>
      </c>
      <c r="U10" s="133">
        <f t="shared" si="4"/>
        <v>0</v>
      </c>
      <c r="V10" s="178">
        <v>0</v>
      </c>
      <c r="W10" s="178">
        <v>0</v>
      </c>
      <c r="X10" s="178">
        <v>36</v>
      </c>
      <c r="Y10" s="178">
        <v>0</v>
      </c>
      <c r="Z10" s="178">
        <v>0</v>
      </c>
      <c r="AA10" s="178">
        <v>0</v>
      </c>
      <c r="AB10" s="178">
        <v>0</v>
      </c>
      <c r="AC10" s="178">
        <v>0</v>
      </c>
      <c r="AD10" s="178">
        <v>0</v>
      </c>
      <c r="AE10" s="133">
        <f t="shared" si="6"/>
        <v>36</v>
      </c>
      <c r="AF10" s="178"/>
      <c r="AG10" s="178"/>
      <c r="AH10" s="178">
        <v>9</v>
      </c>
      <c r="AI10" s="178"/>
      <c r="AJ10" s="178"/>
      <c r="AK10" s="178"/>
      <c r="AL10" s="178"/>
      <c r="AM10" s="178"/>
      <c r="AN10" s="178"/>
      <c r="AO10" s="54">
        <f t="shared" si="7"/>
        <v>9</v>
      </c>
      <c r="AP10" s="139">
        <f t="shared" si="9"/>
        <v>0</v>
      </c>
      <c r="AQ10" s="139">
        <f t="shared" si="9"/>
        <v>0</v>
      </c>
      <c r="AR10" s="139">
        <f t="shared" si="9"/>
        <v>100</v>
      </c>
      <c r="AS10" s="139">
        <f t="shared" si="9"/>
        <v>0</v>
      </c>
      <c r="AT10" s="139"/>
      <c r="AU10" s="139"/>
      <c r="AV10" s="139"/>
      <c r="AW10" s="139"/>
      <c r="AX10" s="139"/>
      <c r="AY10" s="53">
        <f t="shared" si="8"/>
        <v>25</v>
      </c>
    </row>
    <row r="11" spans="1:51">
      <c r="A11" s="179" t="s">
        <v>30</v>
      </c>
      <c r="B11" s="178">
        <v>0</v>
      </c>
      <c r="C11" s="178">
        <v>2</v>
      </c>
      <c r="D11" s="178">
        <v>1</v>
      </c>
      <c r="E11" s="178">
        <v>3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81">
        <v>6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33">
        <f t="shared" si="4"/>
        <v>0</v>
      </c>
      <c r="V11" s="178">
        <v>0</v>
      </c>
      <c r="W11" s="178">
        <v>18</v>
      </c>
      <c r="X11" s="178">
        <v>9</v>
      </c>
      <c r="Y11" s="178">
        <v>30</v>
      </c>
      <c r="Z11" s="178">
        <v>0</v>
      </c>
      <c r="AA11" s="178">
        <v>0</v>
      </c>
      <c r="AB11" s="178">
        <v>0</v>
      </c>
      <c r="AC11" s="178">
        <v>0</v>
      </c>
      <c r="AD11" s="178">
        <v>0</v>
      </c>
      <c r="AE11" s="133">
        <f t="shared" si="6"/>
        <v>57</v>
      </c>
      <c r="AF11" s="178"/>
      <c r="AG11" s="178">
        <v>9</v>
      </c>
      <c r="AH11" s="178">
        <v>9</v>
      </c>
      <c r="AI11" s="178">
        <v>10</v>
      </c>
      <c r="AJ11" s="178"/>
      <c r="AK11" s="178"/>
      <c r="AL11" s="178"/>
      <c r="AM11" s="178"/>
      <c r="AN11" s="178"/>
      <c r="AO11" s="54">
        <f t="shared" si="7"/>
        <v>9.3333333333333339</v>
      </c>
      <c r="AP11" s="139">
        <f t="shared" si="9"/>
        <v>0</v>
      </c>
      <c r="AQ11" s="139">
        <f t="shared" si="9"/>
        <v>100</v>
      </c>
      <c r="AR11" s="139">
        <f t="shared" si="9"/>
        <v>100</v>
      </c>
      <c r="AS11" s="139">
        <f t="shared" si="9"/>
        <v>100</v>
      </c>
      <c r="AT11" s="139"/>
      <c r="AU11" s="139"/>
      <c r="AV11" s="139"/>
      <c r="AW11" s="139"/>
      <c r="AX11" s="139"/>
      <c r="AY11" s="53">
        <f t="shared" si="8"/>
        <v>75</v>
      </c>
    </row>
    <row r="12" spans="1:51">
      <c r="A12" s="179" t="s">
        <v>33</v>
      </c>
      <c r="B12" s="178">
        <v>0</v>
      </c>
      <c r="C12" s="178">
        <v>1</v>
      </c>
      <c r="D12" s="178">
        <v>1</v>
      </c>
      <c r="E12" s="178">
        <v>0</v>
      </c>
      <c r="F12" s="178">
        <v>0</v>
      </c>
      <c r="G12" s="178">
        <v>0</v>
      </c>
      <c r="H12" s="178">
        <v>0</v>
      </c>
      <c r="I12" s="178">
        <v>1</v>
      </c>
      <c r="J12" s="178">
        <v>0</v>
      </c>
      <c r="K12" s="181">
        <v>3</v>
      </c>
      <c r="L12" s="178">
        <v>0</v>
      </c>
      <c r="M12" s="178">
        <v>9</v>
      </c>
      <c r="N12" s="178">
        <v>9</v>
      </c>
      <c r="O12" s="178">
        <v>0</v>
      </c>
      <c r="P12" s="178">
        <v>0</v>
      </c>
      <c r="Q12" s="178">
        <v>0</v>
      </c>
      <c r="R12" s="178">
        <v>0</v>
      </c>
      <c r="S12" s="178">
        <v>18</v>
      </c>
      <c r="T12" s="178">
        <v>0</v>
      </c>
      <c r="U12" s="133">
        <f t="shared" si="4"/>
        <v>36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33">
        <f t="shared" si="6"/>
        <v>0</v>
      </c>
      <c r="AF12" s="178"/>
      <c r="AG12" s="178">
        <v>9</v>
      </c>
      <c r="AH12" s="178">
        <v>9</v>
      </c>
      <c r="AI12" s="178"/>
      <c r="AJ12" s="178"/>
      <c r="AK12" s="178"/>
      <c r="AL12" s="178"/>
      <c r="AM12" s="178">
        <v>18</v>
      </c>
      <c r="AN12" s="178"/>
      <c r="AO12" s="54">
        <f t="shared" si="7"/>
        <v>12</v>
      </c>
      <c r="AP12" s="139">
        <f t="shared" si="9"/>
        <v>0</v>
      </c>
      <c r="AQ12" s="139">
        <f t="shared" si="9"/>
        <v>100</v>
      </c>
      <c r="AR12" s="139">
        <f t="shared" si="9"/>
        <v>100</v>
      </c>
      <c r="AS12" s="139">
        <f t="shared" si="9"/>
        <v>0</v>
      </c>
      <c r="AT12" s="139"/>
      <c r="AU12" s="139"/>
      <c r="AV12" s="139"/>
      <c r="AW12" s="139">
        <f>IF(I12=0,0,(S12+AC12)/(I12*AM12)*100)</f>
        <v>100</v>
      </c>
      <c r="AX12" s="139"/>
      <c r="AY12" s="53">
        <f t="shared" si="8"/>
        <v>60</v>
      </c>
    </row>
    <row r="13" spans="1:51">
      <c r="A13" s="179" t="s">
        <v>36</v>
      </c>
      <c r="B13" s="178">
        <v>0</v>
      </c>
      <c r="C13" s="178">
        <v>0</v>
      </c>
      <c r="D13" s="178">
        <v>1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81">
        <v>1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33">
        <f t="shared" si="4"/>
        <v>0</v>
      </c>
      <c r="V13" s="178">
        <v>0</v>
      </c>
      <c r="W13" s="178">
        <v>0</v>
      </c>
      <c r="X13" s="178">
        <v>9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33">
        <f t="shared" si="6"/>
        <v>9</v>
      </c>
      <c r="AF13" s="178"/>
      <c r="AG13" s="178"/>
      <c r="AH13" s="178">
        <v>9</v>
      </c>
      <c r="AI13" s="178"/>
      <c r="AJ13" s="178"/>
      <c r="AK13" s="178"/>
      <c r="AL13" s="178"/>
      <c r="AM13" s="178"/>
      <c r="AN13" s="178"/>
      <c r="AO13" s="54">
        <f t="shared" si="7"/>
        <v>9</v>
      </c>
      <c r="AP13" s="139">
        <f t="shared" si="9"/>
        <v>0</v>
      </c>
      <c r="AQ13" s="139">
        <f t="shared" si="9"/>
        <v>0</v>
      </c>
      <c r="AR13" s="139">
        <f t="shared" si="9"/>
        <v>100</v>
      </c>
      <c r="AS13" s="139">
        <f t="shared" si="9"/>
        <v>0</v>
      </c>
      <c r="AT13" s="139"/>
      <c r="AU13" s="139"/>
      <c r="AV13" s="139"/>
      <c r="AW13" s="139"/>
      <c r="AX13" s="139"/>
      <c r="AY13" s="53">
        <f t="shared" si="8"/>
        <v>25</v>
      </c>
    </row>
    <row r="14" spans="1:51">
      <c r="A14" s="34" t="s">
        <v>45</v>
      </c>
      <c r="B14" s="25">
        <f t="shared" ref="B14:J14" si="10">SUM(B15:B16)</f>
        <v>0</v>
      </c>
      <c r="C14" s="25">
        <f t="shared" si="10"/>
        <v>1</v>
      </c>
      <c r="D14" s="25">
        <f t="shared" si="10"/>
        <v>0</v>
      </c>
      <c r="E14" s="25">
        <f t="shared" si="10"/>
        <v>1</v>
      </c>
      <c r="F14" s="25">
        <f t="shared" si="10"/>
        <v>1</v>
      </c>
      <c r="G14" s="25">
        <f t="shared" si="10"/>
        <v>0</v>
      </c>
      <c r="H14" s="25">
        <f t="shared" si="10"/>
        <v>0</v>
      </c>
      <c r="I14" s="25">
        <f t="shared" si="10"/>
        <v>0</v>
      </c>
      <c r="J14" s="25">
        <f t="shared" si="10"/>
        <v>0</v>
      </c>
      <c r="K14" s="26">
        <f>SUM(B14:J14)</f>
        <v>3</v>
      </c>
      <c r="L14" s="25">
        <f t="shared" ref="L14:T14" si="11">SUM(L15:L16)</f>
        <v>0</v>
      </c>
      <c r="M14" s="25">
        <f t="shared" si="11"/>
        <v>0</v>
      </c>
      <c r="N14" s="25">
        <f t="shared" si="11"/>
        <v>0</v>
      </c>
      <c r="O14" s="25">
        <f t="shared" si="11"/>
        <v>0</v>
      </c>
      <c r="P14" s="25">
        <f t="shared" si="11"/>
        <v>0</v>
      </c>
      <c r="Q14" s="25">
        <f t="shared" si="11"/>
        <v>0</v>
      </c>
      <c r="R14" s="25">
        <f t="shared" si="11"/>
        <v>0</v>
      </c>
      <c r="S14" s="25">
        <f t="shared" si="11"/>
        <v>0</v>
      </c>
      <c r="T14" s="25">
        <f t="shared" si="11"/>
        <v>0</v>
      </c>
      <c r="U14" s="133">
        <f t="shared" si="4"/>
        <v>0</v>
      </c>
      <c r="V14" s="25">
        <f t="shared" ref="V14:AD14" si="12">SUM(V15:V16)</f>
        <v>0</v>
      </c>
      <c r="W14" s="25">
        <f t="shared" si="12"/>
        <v>7</v>
      </c>
      <c r="X14" s="25">
        <f t="shared" si="12"/>
        <v>0</v>
      </c>
      <c r="Y14" s="25">
        <f t="shared" si="12"/>
        <v>8</v>
      </c>
      <c r="Z14" s="25">
        <f t="shared" si="12"/>
        <v>11</v>
      </c>
      <c r="AA14" s="25">
        <f t="shared" si="12"/>
        <v>0</v>
      </c>
      <c r="AB14" s="25">
        <f t="shared" si="12"/>
        <v>0</v>
      </c>
      <c r="AC14" s="25">
        <f t="shared" si="12"/>
        <v>0</v>
      </c>
      <c r="AD14" s="25">
        <f t="shared" si="12"/>
        <v>0</v>
      </c>
      <c r="AE14" s="133">
        <f t="shared" si="6"/>
        <v>26</v>
      </c>
      <c r="AF14" s="25"/>
      <c r="AG14" s="25">
        <f>AVERAGE(AG15:AG16)</f>
        <v>9</v>
      </c>
      <c r="AH14" s="25"/>
      <c r="AI14" s="25">
        <f>AVERAGE(AI15:AI16)</f>
        <v>10</v>
      </c>
      <c r="AJ14" s="25">
        <f>AVERAGE(AJ15:AJ16)</f>
        <v>11</v>
      </c>
      <c r="AK14" s="25"/>
      <c r="AL14" s="25"/>
      <c r="AM14" s="25"/>
      <c r="AN14" s="25"/>
      <c r="AO14" s="54">
        <f t="shared" si="7"/>
        <v>10</v>
      </c>
      <c r="AP14" s="60"/>
      <c r="AQ14" s="60">
        <f>AVERAGE(AQ15:AQ16)</f>
        <v>77.777777777777786</v>
      </c>
      <c r="AR14" s="60"/>
      <c r="AS14" s="60">
        <f>AVERAGE(AS15:AS16)</f>
        <v>80</v>
      </c>
      <c r="AT14" s="60">
        <f>AVERAGE(AT15:AT16)</f>
        <v>100</v>
      </c>
      <c r="AU14" s="60"/>
      <c r="AV14" s="60"/>
      <c r="AW14" s="60"/>
      <c r="AX14" s="60"/>
      <c r="AY14" s="53">
        <f t="shared" si="8"/>
        <v>85.925925925925924</v>
      </c>
    </row>
    <row r="15" spans="1:51">
      <c r="A15" s="393" t="s">
        <v>49</v>
      </c>
      <c r="B15" s="394">
        <v>0</v>
      </c>
      <c r="C15" s="394">
        <v>0</v>
      </c>
      <c r="D15" s="394">
        <v>0</v>
      </c>
      <c r="E15" s="394">
        <v>0</v>
      </c>
      <c r="F15" s="394">
        <v>1</v>
      </c>
      <c r="G15" s="394">
        <v>0</v>
      </c>
      <c r="H15" s="394">
        <v>0</v>
      </c>
      <c r="I15" s="394">
        <v>0</v>
      </c>
      <c r="J15" s="394">
        <v>0</v>
      </c>
      <c r="K15" s="395">
        <v>1</v>
      </c>
      <c r="L15" s="394">
        <v>0</v>
      </c>
      <c r="M15" s="394">
        <v>0</v>
      </c>
      <c r="N15" s="394">
        <v>0</v>
      </c>
      <c r="O15" s="394">
        <v>0</v>
      </c>
      <c r="P15" s="394">
        <v>0</v>
      </c>
      <c r="Q15" s="394">
        <v>0</v>
      </c>
      <c r="R15" s="394">
        <v>0</v>
      </c>
      <c r="S15" s="394">
        <v>0</v>
      </c>
      <c r="T15" s="394">
        <v>0</v>
      </c>
      <c r="U15" s="395">
        <v>0</v>
      </c>
      <c r="V15" s="394">
        <v>0</v>
      </c>
      <c r="W15" s="394">
        <v>0</v>
      </c>
      <c r="X15" s="394">
        <v>0</v>
      </c>
      <c r="Y15" s="394">
        <v>0</v>
      </c>
      <c r="Z15" s="394">
        <v>11</v>
      </c>
      <c r="AA15" s="394">
        <v>0</v>
      </c>
      <c r="AB15" s="394">
        <v>0</v>
      </c>
      <c r="AC15" s="394">
        <v>0</v>
      </c>
      <c r="AD15" s="394">
        <v>0</v>
      </c>
      <c r="AE15" s="395">
        <v>11</v>
      </c>
      <c r="AF15" s="394"/>
      <c r="AG15" s="394"/>
      <c r="AH15" s="394"/>
      <c r="AI15" s="394"/>
      <c r="AJ15" s="394">
        <v>11</v>
      </c>
      <c r="AK15" s="394"/>
      <c r="AL15" s="394"/>
      <c r="AM15" s="394"/>
      <c r="AN15" s="394"/>
      <c r="AO15" s="54">
        <f t="shared" si="7"/>
        <v>11</v>
      </c>
      <c r="AP15" s="348"/>
      <c r="AQ15" s="348"/>
      <c r="AR15" s="348"/>
      <c r="AS15" s="348"/>
      <c r="AT15" s="348">
        <v>100</v>
      </c>
      <c r="AU15" s="348"/>
      <c r="AV15" s="348"/>
      <c r="AW15" s="348"/>
      <c r="AX15" s="348"/>
      <c r="AY15" s="386">
        <v>8.3333333333333339</v>
      </c>
    </row>
    <row r="16" spans="1:51">
      <c r="A16" s="393" t="s">
        <v>60</v>
      </c>
      <c r="B16" s="394">
        <v>0</v>
      </c>
      <c r="C16" s="394">
        <v>1</v>
      </c>
      <c r="D16" s="394">
        <v>0</v>
      </c>
      <c r="E16" s="394">
        <v>1</v>
      </c>
      <c r="F16" s="394">
        <v>0</v>
      </c>
      <c r="G16" s="394">
        <v>0</v>
      </c>
      <c r="H16" s="394">
        <v>0</v>
      </c>
      <c r="I16" s="394">
        <v>0</v>
      </c>
      <c r="J16" s="394">
        <v>0</v>
      </c>
      <c r="K16" s="395">
        <v>2</v>
      </c>
      <c r="L16" s="394">
        <v>0</v>
      </c>
      <c r="M16" s="394">
        <v>0</v>
      </c>
      <c r="N16" s="394">
        <v>0</v>
      </c>
      <c r="O16" s="394">
        <v>0</v>
      </c>
      <c r="P16" s="394">
        <v>0</v>
      </c>
      <c r="Q16" s="394">
        <v>0</v>
      </c>
      <c r="R16" s="394">
        <v>0</v>
      </c>
      <c r="S16" s="394">
        <v>0</v>
      </c>
      <c r="T16" s="394">
        <v>0</v>
      </c>
      <c r="U16" s="395">
        <v>0</v>
      </c>
      <c r="V16" s="394">
        <v>0</v>
      </c>
      <c r="W16" s="394">
        <v>7</v>
      </c>
      <c r="X16" s="394">
        <v>0</v>
      </c>
      <c r="Y16" s="394">
        <v>8</v>
      </c>
      <c r="Z16" s="394">
        <v>0</v>
      </c>
      <c r="AA16" s="394">
        <v>0</v>
      </c>
      <c r="AB16" s="394">
        <v>0</v>
      </c>
      <c r="AC16" s="394">
        <v>0</v>
      </c>
      <c r="AD16" s="394">
        <v>0</v>
      </c>
      <c r="AE16" s="395">
        <v>15</v>
      </c>
      <c r="AF16" s="394"/>
      <c r="AG16" s="394">
        <v>9</v>
      </c>
      <c r="AH16" s="394"/>
      <c r="AI16" s="394">
        <v>10</v>
      </c>
      <c r="AJ16" s="394"/>
      <c r="AK16" s="394"/>
      <c r="AL16" s="394"/>
      <c r="AM16" s="394"/>
      <c r="AN16" s="394"/>
      <c r="AO16" s="54">
        <f t="shared" si="7"/>
        <v>9.5</v>
      </c>
      <c r="AP16" s="348"/>
      <c r="AQ16" s="348">
        <v>77.777777777777786</v>
      </c>
      <c r="AR16" s="348"/>
      <c r="AS16" s="348">
        <v>80</v>
      </c>
      <c r="AT16" s="348"/>
      <c r="AU16" s="348"/>
      <c r="AV16" s="348"/>
      <c r="AW16" s="348"/>
      <c r="AX16" s="348"/>
      <c r="AY16" s="386">
        <v>13.148148148148147</v>
      </c>
    </row>
    <row r="17" spans="1:51">
      <c r="A17" s="25" t="s">
        <v>80</v>
      </c>
      <c r="B17" s="25">
        <f t="shared" ref="B17:J17" si="13">SUM(B18:B18)</f>
        <v>3</v>
      </c>
      <c r="C17" s="25">
        <f t="shared" si="13"/>
        <v>0</v>
      </c>
      <c r="D17" s="25">
        <f t="shared" si="13"/>
        <v>1</v>
      </c>
      <c r="E17" s="25">
        <f t="shared" si="13"/>
        <v>1</v>
      </c>
      <c r="F17" s="25">
        <f t="shared" si="13"/>
        <v>0</v>
      </c>
      <c r="G17" s="25">
        <f t="shared" si="13"/>
        <v>0</v>
      </c>
      <c r="H17" s="25">
        <f t="shared" si="13"/>
        <v>1</v>
      </c>
      <c r="I17" s="25">
        <f t="shared" si="13"/>
        <v>0</v>
      </c>
      <c r="J17" s="25">
        <f t="shared" si="13"/>
        <v>0</v>
      </c>
      <c r="K17" s="26">
        <f>SUM(B17:J17)</f>
        <v>6</v>
      </c>
      <c r="L17" s="25">
        <f t="shared" ref="L17:T17" si="14">SUM(L18:L18)</f>
        <v>0</v>
      </c>
      <c r="M17" s="25">
        <f t="shared" si="14"/>
        <v>0</v>
      </c>
      <c r="N17" s="25">
        <f t="shared" si="14"/>
        <v>0</v>
      </c>
      <c r="O17" s="25">
        <f t="shared" si="14"/>
        <v>0</v>
      </c>
      <c r="P17" s="25">
        <f t="shared" si="14"/>
        <v>0</v>
      </c>
      <c r="Q17" s="25">
        <f t="shared" si="14"/>
        <v>0</v>
      </c>
      <c r="R17" s="25">
        <f t="shared" si="14"/>
        <v>0</v>
      </c>
      <c r="S17" s="25">
        <f t="shared" si="14"/>
        <v>0</v>
      </c>
      <c r="T17" s="25">
        <f t="shared" si="14"/>
        <v>0</v>
      </c>
      <c r="U17" s="133">
        <f t="shared" ref="U17:U28" si="15">SUM(L17:T17)</f>
        <v>0</v>
      </c>
      <c r="V17" s="25">
        <f t="shared" ref="V17:AD17" si="16">SUM(V18:V18)</f>
        <v>30</v>
      </c>
      <c r="W17" s="25">
        <f t="shared" si="16"/>
        <v>0</v>
      </c>
      <c r="X17" s="25">
        <f t="shared" si="16"/>
        <v>11</v>
      </c>
      <c r="Y17" s="25">
        <f t="shared" si="16"/>
        <v>12</v>
      </c>
      <c r="Z17" s="25">
        <f t="shared" si="16"/>
        <v>0</v>
      </c>
      <c r="AA17" s="25">
        <f t="shared" si="16"/>
        <v>0</v>
      </c>
      <c r="AB17" s="25">
        <f t="shared" si="16"/>
        <v>18</v>
      </c>
      <c r="AC17" s="25">
        <f t="shared" si="16"/>
        <v>0</v>
      </c>
      <c r="AD17" s="25">
        <f t="shared" si="16"/>
        <v>0</v>
      </c>
      <c r="AE17" s="26">
        <f>SUM(V17:AD17)</f>
        <v>71</v>
      </c>
      <c r="AF17" s="25">
        <f>AVERAGE(AF18:AF18)</f>
        <v>10</v>
      </c>
      <c r="AG17" s="25"/>
      <c r="AH17" s="25">
        <f>AVERAGE(AH18:AH18)</f>
        <v>11</v>
      </c>
      <c r="AI17" s="25">
        <f>AVERAGE(AI18:AI18)</f>
        <v>12</v>
      </c>
      <c r="AJ17" s="25"/>
      <c r="AK17" s="25"/>
      <c r="AL17" s="25">
        <f>AVERAGE(AL18:AL18)</f>
        <v>18</v>
      </c>
      <c r="AM17" s="25"/>
      <c r="AN17" s="25"/>
      <c r="AO17" s="54">
        <f t="shared" si="7"/>
        <v>12.75</v>
      </c>
      <c r="AP17" s="60">
        <f>AVERAGE(AP18:AP18)</f>
        <v>100</v>
      </c>
      <c r="AQ17" s="60"/>
      <c r="AR17" s="60">
        <f>AVERAGE(AR18:AR18)</f>
        <v>100</v>
      </c>
      <c r="AS17" s="60">
        <f>AVERAGE(AS18:AS18)</f>
        <v>100</v>
      </c>
      <c r="AT17" s="60"/>
      <c r="AU17" s="60"/>
      <c r="AV17" s="60">
        <f>AVERAGE(AV18:AV18)</f>
        <v>100</v>
      </c>
      <c r="AW17" s="60"/>
      <c r="AX17" s="60"/>
      <c r="AY17" s="53">
        <f t="shared" ref="AY17:AY28" si="17">AVERAGE(AP17:AX17)</f>
        <v>100</v>
      </c>
    </row>
    <row r="18" spans="1:51">
      <c r="A18" s="114" t="s">
        <v>81</v>
      </c>
      <c r="B18" s="113">
        <v>3</v>
      </c>
      <c r="C18" s="113">
        <v>0</v>
      </c>
      <c r="D18" s="113">
        <v>1</v>
      </c>
      <c r="E18" s="113">
        <v>1</v>
      </c>
      <c r="F18" s="113">
        <v>0</v>
      </c>
      <c r="G18" s="113">
        <v>0</v>
      </c>
      <c r="H18" s="113">
        <v>1</v>
      </c>
      <c r="I18" s="113">
        <v>0</v>
      </c>
      <c r="J18" s="113">
        <v>0</v>
      </c>
      <c r="K18" s="115">
        <v>6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33">
        <f t="shared" si="15"/>
        <v>0</v>
      </c>
      <c r="V18" s="113">
        <v>30</v>
      </c>
      <c r="W18" s="113">
        <v>0</v>
      </c>
      <c r="X18" s="113">
        <v>11</v>
      </c>
      <c r="Y18" s="113">
        <v>12</v>
      </c>
      <c r="Z18" s="113">
        <v>0</v>
      </c>
      <c r="AA18" s="113">
        <v>0</v>
      </c>
      <c r="AB18" s="113">
        <v>18</v>
      </c>
      <c r="AC18" s="113">
        <v>0</v>
      </c>
      <c r="AD18" s="113">
        <v>0</v>
      </c>
      <c r="AE18" s="115">
        <v>71</v>
      </c>
      <c r="AF18" s="113">
        <v>10</v>
      </c>
      <c r="AG18" s="113"/>
      <c r="AH18" s="113">
        <v>11</v>
      </c>
      <c r="AI18" s="113">
        <v>12</v>
      </c>
      <c r="AJ18" s="113"/>
      <c r="AK18" s="113"/>
      <c r="AL18" s="113">
        <v>18</v>
      </c>
      <c r="AM18" s="113"/>
      <c r="AN18" s="113"/>
      <c r="AO18" s="54">
        <f t="shared" si="7"/>
        <v>12.75</v>
      </c>
      <c r="AP18" s="345">
        <v>100</v>
      </c>
      <c r="AQ18" s="345"/>
      <c r="AR18" s="345">
        <v>100</v>
      </c>
      <c r="AS18" s="345">
        <v>100</v>
      </c>
      <c r="AT18" s="345"/>
      <c r="AU18" s="345"/>
      <c r="AV18" s="345">
        <v>100</v>
      </c>
      <c r="AW18" s="345"/>
      <c r="AX18" s="345"/>
      <c r="AY18" s="53">
        <f t="shared" si="17"/>
        <v>100</v>
      </c>
    </row>
    <row r="19" spans="1:51">
      <c r="A19" s="33" t="s">
        <v>123</v>
      </c>
      <c r="B19" s="25">
        <f t="shared" ref="B19:J19" si="18">SUM(B20:B24)</f>
        <v>5</v>
      </c>
      <c r="C19" s="25">
        <f t="shared" si="18"/>
        <v>2</v>
      </c>
      <c r="D19" s="25">
        <f t="shared" si="18"/>
        <v>9</v>
      </c>
      <c r="E19" s="25">
        <f t="shared" si="18"/>
        <v>11</v>
      </c>
      <c r="F19" s="25">
        <f t="shared" si="18"/>
        <v>2</v>
      </c>
      <c r="G19" s="25">
        <f t="shared" si="18"/>
        <v>2</v>
      </c>
      <c r="H19" s="25">
        <f t="shared" si="18"/>
        <v>2</v>
      </c>
      <c r="I19" s="25">
        <f t="shared" si="18"/>
        <v>2</v>
      </c>
      <c r="J19" s="25">
        <f t="shared" si="18"/>
        <v>0</v>
      </c>
      <c r="K19" s="26">
        <f>SUM(B19:J19)</f>
        <v>35</v>
      </c>
      <c r="L19" s="25">
        <f t="shared" ref="L19:T19" si="19">SUM(L20:L24)</f>
        <v>0</v>
      </c>
      <c r="M19" s="25">
        <f t="shared" si="19"/>
        <v>0</v>
      </c>
      <c r="N19" s="25">
        <f t="shared" si="19"/>
        <v>0</v>
      </c>
      <c r="O19" s="25">
        <f t="shared" si="19"/>
        <v>0</v>
      </c>
      <c r="P19" s="25">
        <f t="shared" si="19"/>
        <v>0</v>
      </c>
      <c r="Q19" s="25">
        <f t="shared" si="19"/>
        <v>0</v>
      </c>
      <c r="R19" s="25">
        <f t="shared" si="19"/>
        <v>0</v>
      </c>
      <c r="S19" s="25">
        <f t="shared" si="19"/>
        <v>0</v>
      </c>
      <c r="T19" s="25">
        <f t="shared" si="19"/>
        <v>0</v>
      </c>
      <c r="U19" s="133">
        <f t="shared" si="15"/>
        <v>0</v>
      </c>
      <c r="V19" s="25">
        <f t="shared" ref="V19:AD19" si="20">SUM(V20:V24)</f>
        <v>51</v>
      </c>
      <c r="W19" s="25">
        <f t="shared" si="20"/>
        <v>22</v>
      </c>
      <c r="X19" s="25">
        <f t="shared" si="20"/>
        <v>83</v>
      </c>
      <c r="Y19" s="25">
        <f t="shared" si="20"/>
        <v>118</v>
      </c>
      <c r="Z19" s="25">
        <f t="shared" si="20"/>
        <v>24</v>
      </c>
      <c r="AA19" s="25">
        <f t="shared" si="20"/>
        <v>31</v>
      </c>
      <c r="AB19" s="25">
        <f t="shared" si="20"/>
        <v>29</v>
      </c>
      <c r="AC19" s="25">
        <f t="shared" si="20"/>
        <v>33</v>
      </c>
      <c r="AD19" s="25">
        <f t="shared" si="20"/>
        <v>0</v>
      </c>
      <c r="AE19" s="26">
        <f>SUM(V19:AD19)</f>
        <v>391</v>
      </c>
      <c r="AF19" s="25">
        <f t="shared" ref="AF19:AM19" si="21">AVERAGE(AF20:AF24)</f>
        <v>10</v>
      </c>
      <c r="AG19" s="25">
        <f t="shared" si="21"/>
        <v>11</v>
      </c>
      <c r="AH19" s="25">
        <f t="shared" si="21"/>
        <v>9.5</v>
      </c>
      <c r="AI19" s="25">
        <f t="shared" si="21"/>
        <v>10.5</v>
      </c>
      <c r="AJ19" s="25">
        <f t="shared" si="21"/>
        <v>12</v>
      </c>
      <c r="AK19" s="25">
        <f t="shared" si="21"/>
        <v>15.5</v>
      </c>
      <c r="AL19" s="25">
        <f t="shared" si="21"/>
        <v>14.5</v>
      </c>
      <c r="AM19" s="25">
        <f t="shared" si="21"/>
        <v>16.5</v>
      </c>
      <c r="AN19" s="25"/>
      <c r="AO19" s="54">
        <f t="shared" si="7"/>
        <v>12.4375</v>
      </c>
      <c r="AP19" s="60">
        <f t="shared" ref="AP19:AW19" si="22">AVERAGE(AP20:AP24)</f>
        <v>100</v>
      </c>
      <c r="AQ19" s="60">
        <f t="shared" si="22"/>
        <v>100</v>
      </c>
      <c r="AR19" s="60">
        <f t="shared" si="22"/>
        <v>100</v>
      </c>
      <c r="AS19" s="60">
        <f t="shared" si="22"/>
        <v>100</v>
      </c>
      <c r="AT19" s="60">
        <f t="shared" si="22"/>
        <v>100</v>
      </c>
      <c r="AU19" s="60">
        <f t="shared" si="22"/>
        <v>100</v>
      </c>
      <c r="AV19" s="60">
        <f t="shared" si="22"/>
        <v>100</v>
      </c>
      <c r="AW19" s="60">
        <f t="shared" si="22"/>
        <v>66.666666666666671</v>
      </c>
      <c r="AX19" s="60"/>
      <c r="AY19" s="53">
        <f t="shared" si="17"/>
        <v>95.833333333333329</v>
      </c>
    </row>
    <row r="20" spans="1:51">
      <c r="A20" s="253" t="s">
        <v>124</v>
      </c>
      <c r="B20" s="254">
        <v>3</v>
      </c>
      <c r="C20" s="254">
        <v>2</v>
      </c>
      <c r="D20" s="254">
        <v>1</v>
      </c>
      <c r="E20" s="254">
        <v>4</v>
      </c>
      <c r="F20" s="254">
        <v>2</v>
      </c>
      <c r="G20" s="254">
        <v>1</v>
      </c>
      <c r="H20" s="254">
        <v>1</v>
      </c>
      <c r="I20" s="254">
        <v>0</v>
      </c>
      <c r="J20" s="254">
        <v>0</v>
      </c>
      <c r="K20" s="255">
        <v>14</v>
      </c>
      <c r="L20" s="254">
        <v>0</v>
      </c>
      <c r="M20" s="254">
        <v>0</v>
      </c>
      <c r="N20" s="254">
        <v>0</v>
      </c>
      <c r="O20" s="254">
        <v>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133">
        <f t="shared" si="15"/>
        <v>0</v>
      </c>
      <c r="V20" s="254">
        <v>33</v>
      </c>
      <c r="W20" s="254">
        <v>22</v>
      </c>
      <c r="X20" s="254">
        <v>11</v>
      </c>
      <c r="Y20" s="254">
        <v>48</v>
      </c>
      <c r="Z20" s="254">
        <v>24</v>
      </c>
      <c r="AA20" s="254">
        <v>15</v>
      </c>
      <c r="AB20" s="254">
        <v>15</v>
      </c>
      <c r="AC20" s="254">
        <v>0</v>
      </c>
      <c r="AD20" s="254">
        <v>0</v>
      </c>
      <c r="AE20" s="255">
        <v>168</v>
      </c>
      <c r="AF20" s="254">
        <v>11</v>
      </c>
      <c r="AG20" s="254">
        <v>11</v>
      </c>
      <c r="AH20" s="254">
        <v>11</v>
      </c>
      <c r="AI20" s="254">
        <v>12</v>
      </c>
      <c r="AJ20" s="254">
        <v>12</v>
      </c>
      <c r="AK20" s="254">
        <v>15</v>
      </c>
      <c r="AL20" s="254">
        <v>15</v>
      </c>
      <c r="AM20" s="254"/>
      <c r="AN20" s="254"/>
      <c r="AO20" s="54">
        <f t="shared" si="7"/>
        <v>12.428571428571429</v>
      </c>
      <c r="AP20" s="223">
        <v>100</v>
      </c>
      <c r="AQ20" s="223">
        <v>100</v>
      </c>
      <c r="AR20" s="223">
        <v>100</v>
      </c>
      <c r="AS20" s="223">
        <v>100</v>
      </c>
      <c r="AT20" s="223">
        <v>100</v>
      </c>
      <c r="AU20" s="223">
        <v>100</v>
      </c>
      <c r="AV20" s="223">
        <v>100</v>
      </c>
      <c r="AW20" s="223"/>
      <c r="AX20" s="223"/>
      <c r="AY20" s="53">
        <f t="shared" si="17"/>
        <v>100</v>
      </c>
    </row>
    <row r="21" spans="1:51">
      <c r="A21" s="252" t="s">
        <v>126</v>
      </c>
      <c r="B21" s="252">
        <v>2</v>
      </c>
      <c r="C21" s="252">
        <v>0</v>
      </c>
      <c r="D21" s="252">
        <v>1</v>
      </c>
      <c r="E21" s="252">
        <v>2</v>
      </c>
      <c r="F21" s="252">
        <v>0</v>
      </c>
      <c r="G21" s="252">
        <v>0</v>
      </c>
      <c r="H21" s="252">
        <v>0</v>
      </c>
      <c r="I21" s="252">
        <v>1</v>
      </c>
      <c r="J21" s="252">
        <v>0</v>
      </c>
      <c r="K21" s="255">
        <v>6</v>
      </c>
      <c r="L21" s="252">
        <v>0</v>
      </c>
      <c r="M21" s="252">
        <v>0</v>
      </c>
      <c r="N21" s="252">
        <v>0</v>
      </c>
      <c r="O21" s="252">
        <v>0</v>
      </c>
      <c r="P21" s="252">
        <v>0</v>
      </c>
      <c r="Q21" s="252">
        <v>0</v>
      </c>
      <c r="R21" s="252">
        <v>0</v>
      </c>
      <c r="S21" s="252">
        <v>0</v>
      </c>
      <c r="T21" s="252">
        <v>0</v>
      </c>
      <c r="U21" s="133">
        <f t="shared" si="15"/>
        <v>0</v>
      </c>
      <c r="V21" s="252">
        <v>18</v>
      </c>
      <c r="W21" s="252">
        <v>0</v>
      </c>
      <c r="X21" s="252">
        <v>9</v>
      </c>
      <c r="Y21" s="252">
        <v>20</v>
      </c>
      <c r="Z21" s="252">
        <v>0</v>
      </c>
      <c r="AA21" s="252">
        <v>0</v>
      </c>
      <c r="AB21" s="252">
        <v>0</v>
      </c>
      <c r="AC21" s="252">
        <v>18</v>
      </c>
      <c r="AD21" s="252">
        <v>0</v>
      </c>
      <c r="AE21" s="255">
        <v>65</v>
      </c>
      <c r="AF21" s="252">
        <v>9</v>
      </c>
      <c r="AG21" s="252"/>
      <c r="AH21" s="252">
        <v>9</v>
      </c>
      <c r="AI21" s="252">
        <v>10</v>
      </c>
      <c r="AJ21" s="252"/>
      <c r="AK21" s="252"/>
      <c r="AL21" s="252"/>
      <c r="AM21" s="252">
        <v>18</v>
      </c>
      <c r="AN21" s="252"/>
      <c r="AO21" s="54">
        <f t="shared" si="7"/>
        <v>11.5</v>
      </c>
      <c r="AP21" s="223">
        <v>100</v>
      </c>
      <c r="AQ21" s="223"/>
      <c r="AR21" s="223">
        <v>100</v>
      </c>
      <c r="AS21" s="223">
        <v>100</v>
      </c>
      <c r="AT21" s="223"/>
      <c r="AU21" s="223"/>
      <c r="AV21" s="223"/>
      <c r="AW21" s="223">
        <v>100</v>
      </c>
      <c r="AX21" s="223"/>
      <c r="AY21" s="53">
        <f t="shared" si="17"/>
        <v>100</v>
      </c>
    </row>
    <row r="22" spans="1:51">
      <c r="A22" s="253" t="s">
        <v>127</v>
      </c>
      <c r="B22" s="254">
        <v>0</v>
      </c>
      <c r="C22" s="254">
        <v>0</v>
      </c>
      <c r="D22" s="254">
        <v>4</v>
      </c>
      <c r="E22" s="254">
        <v>3</v>
      </c>
      <c r="F22" s="254">
        <v>0</v>
      </c>
      <c r="G22" s="254">
        <v>0</v>
      </c>
      <c r="H22" s="254">
        <v>0</v>
      </c>
      <c r="I22" s="254">
        <v>0</v>
      </c>
      <c r="J22" s="254">
        <v>0</v>
      </c>
      <c r="K22" s="255">
        <v>7</v>
      </c>
      <c r="L22" s="254">
        <v>0</v>
      </c>
      <c r="M22" s="254">
        <v>0</v>
      </c>
      <c r="N22" s="254">
        <v>0</v>
      </c>
      <c r="O22" s="254">
        <v>0</v>
      </c>
      <c r="P22" s="254">
        <v>0</v>
      </c>
      <c r="Q22" s="254">
        <v>0</v>
      </c>
      <c r="R22" s="254">
        <v>0</v>
      </c>
      <c r="S22" s="254">
        <v>0</v>
      </c>
      <c r="T22" s="254">
        <v>0</v>
      </c>
      <c r="U22" s="133">
        <f t="shared" si="15"/>
        <v>0</v>
      </c>
      <c r="V22" s="254">
        <v>0</v>
      </c>
      <c r="W22" s="254">
        <v>0</v>
      </c>
      <c r="X22" s="254">
        <v>36</v>
      </c>
      <c r="Y22" s="254">
        <v>30</v>
      </c>
      <c r="Z22" s="254">
        <v>0</v>
      </c>
      <c r="AA22" s="254">
        <v>0</v>
      </c>
      <c r="AB22" s="254">
        <v>0</v>
      </c>
      <c r="AC22" s="254">
        <v>0</v>
      </c>
      <c r="AD22" s="254">
        <v>0</v>
      </c>
      <c r="AE22" s="255">
        <v>66</v>
      </c>
      <c r="AF22" s="254"/>
      <c r="AG22" s="254"/>
      <c r="AH22" s="254">
        <v>9</v>
      </c>
      <c r="AI22" s="254">
        <v>10</v>
      </c>
      <c r="AJ22" s="254"/>
      <c r="AK22" s="254"/>
      <c r="AL22" s="254"/>
      <c r="AM22" s="254"/>
      <c r="AN22" s="254"/>
      <c r="AO22" s="54">
        <f t="shared" si="7"/>
        <v>9.5</v>
      </c>
      <c r="AP22" s="223"/>
      <c r="AQ22" s="223"/>
      <c r="AR22" s="223">
        <v>100</v>
      </c>
      <c r="AS22" s="223">
        <v>100</v>
      </c>
      <c r="AT22" s="223"/>
      <c r="AU22" s="223"/>
      <c r="AV22" s="223"/>
      <c r="AW22" s="223"/>
      <c r="AX22" s="223"/>
      <c r="AY22" s="53">
        <f t="shared" si="17"/>
        <v>100</v>
      </c>
    </row>
    <row r="23" spans="1:51">
      <c r="A23" s="252" t="s">
        <v>128</v>
      </c>
      <c r="B23" s="252">
        <v>0</v>
      </c>
      <c r="C23" s="252">
        <v>0</v>
      </c>
      <c r="D23" s="252">
        <v>3</v>
      </c>
      <c r="E23" s="252">
        <v>2</v>
      </c>
      <c r="F23" s="252">
        <v>0</v>
      </c>
      <c r="G23" s="252">
        <v>1</v>
      </c>
      <c r="H23" s="252">
        <v>0</v>
      </c>
      <c r="I23" s="252">
        <v>1</v>
      </c>
      <c r="J23" s="252">
        <v>0</v>
      </c>
      <c r="K23" s="255">
        <v>7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133">
        <f t="shared" si="15"/>
        <v>0</v>
      </c>
      <c r="V23" s="252">
        <v>0</v>
      </c>
      <c r="W23" s="252">
        <v>0</v>
      </c>
      <c r="X23" s="252">
        <v>27</v>
      </c>
      <c r="Y23" s="252">
        <v>20</v>
      </c>
      <c r="Z23" s="252">
        <v>0</v>
      </c>
      <c r="AA23" s="252">
        <v>16</v>
      </c>
      <c r="AB23" s="252">
        <v>0</v>
      </c>
      <c r="AC23" s="252">
        <v>15</v>
      </c>
      <c r="AD23" s="252">
        <v>0</v>
      </c>
      <c r="AE23" s="255">
        <v>78</v>
      </c>
      <c r="AF23" s="252"/>
      <c r="AG23" s="252"/>
      <c r="AH23" s="252">
        <v>9</v>
      </c>
      <c r="AI23" s="252">
        <v>10</v>
      </c>
      <c r="AJ23" s="252"/>
      <c r="AK23" s="252">
        <v>16</v>
      </c>
      <c r="AL23" s="252"/>
      <c r="AM23" s="252">
        <v>15</v>
      </c>
      <c r="AN23" s="252"/>
      <c r="AO23" s="54">
        <f t="shared" si="7"/>
        <v>12.5</v>
      </c>
      <c r="AP23" s="223"/>
      <c r="AQ23" s="223"/>
      <c r="AR23" s="223">
        <v>100</v>
      </c>
      <c r="AS23" s="223">
        <v>100</v>
      </c>
      <c r="AT23" s="223"/>
      <c r="AU23" s="223">
        <v>100</v>
      </c>
      <c r="AV23" s="223"/>
      <c r="AW23" s="223">
        <v>100</v>
      </c>
      <c r="AX23" s="223"/>
      <c r="AY23" s="53">
        <f t="shared" si="17"/>
        <v>100</v>
      </c>
    </row>
    <row r="24" spans="1:51">
      <c r="A24" s="252" t="s">
        <v>129</v>
      </c>
      <c r="B24" s="252">
        <v>0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  <c r="H24" s="252">
        <v>1</v>
      </c>
      <c r="I24" s="252">
        <v>0</v>
      </c>
      <c r="J24" s="252">
        <v>0</v>
      </c>
      <c r="K24" s="255">
        <v>1</v>
      </c>
      <c r="L24" s="252">
        <v>0</v>
      </c>
      <c r="M24" s="252">
        <v>0</v>
      </c>
      <c r="N24" s="252">
        <v>0</v>
      </c>
      <c r="O24" s="252">
        <v>0</v>
      </c>
      <c r="P24" s="252">
        <v>0</v>
      </c>
      <c r="Q24" s="252">
        <v>0</v>
      </c>
      <c r="R24" s="252">
        <v>0</v>
      </c>
      <c r="S24" s="252">
        <v>0</v>
      </c>
      <c r="T24" s="252">
        <v>0</v>
      </c>
      <c r="U24" s="133">
        <f t="shared" si="15"/>
        <v>0</v>
      </c>
      <c r="V24" s="252">
        <v>0</v>
      </c>
      <c r="W24" s="252">
        <v>0</v>
      </c>
      <c r="X24" s="252">
        <v>0</v>
      </c>
      <c r="Y24" s="252">
        <v>0</v>
      </c>
      <c r="Z24" s="252">
        <v>0</v>
      </c>
      <c r="AA24" s="252">
        <v>0</v>
      </c>
      <c r="AB24" s="252">
        <v>14</v>
      </c>
      <c r="AC24" s="252">
        <v>0</v>
      </c>
      <c r="AD24" s="252">
        <v>0</v>
      </c>
      <c r="AE24" s="255">
        <v>14</v>
      </c>
      <c r="AF24" s="252"/>
      <c r="AG24" s="252"/>
      <c r="AH24" s="252"/>
      <c r="AI24" s="252"/>
      <c r="AJ24" s="252"/>
      <c r="AK24" s="252"/>
      <c r="AL24" s="252">
        <v>14</v>
      </c>
      <c r="AM24" s="252"/>
      <c r="AN24" s="252"/>
      <c r="AO24" s="54">
        <f t="shared" si="7"/>
        <v>14</v>
      </c>
      <c r="AP24" s="223"/>
      <c r="AQ24" s="223"/>
      <c r="AR24" s="223"/>
      <c r="AS24" s="223"/>
      <c r="AT24" s="223"/>
      <c r="AU24" s="223"/>
      <c r="AV24" s="223">
        <v>100</v>
      </c>
      <c r="AW24" s="223">
        <v>0</v>
      </c>
      <c r="AX24" s="223"/>
      <c r="AY24" s="53">
        <f t="shared" si="17"/>
        <v>50</v>
      </c>
    </row>
    <row r="25" spans="1:51">
      <c r="A25" s="36" t="s">
        <v>132</v>
      </c>
      <c r="B25" s="28">
        <f t="shared" ref="B25:J25" si="23">SUM(B26:B26)</f>
        <v>1</v>
      </c>
      <c r="C25" s="28">
        <f t="shared" si="23"/>
        <v>1</v>
      </c>
      <c r="D25" s="28">
        <f t="shared" si="23"/>
        <v>7</v>
      </c>
      <c r="E25" s="28">
        <f t="shared" si="23"/>
        <v>0</v>
      </c>
      <c r="F25" s="28">
        <f t="shared" si="23"/>
        <v>0</v>
      </c>
      <c r="G25" s="28">
        <f t="shared" si="23"/>
        <v>0</v>
      </c>
      <c r="H25" s="28">
        <f t="shared" si="23"/>
        <v>1</v>
      </c>
      <c r="I25" s="28">
        <f t="shared" si="23"/>
        <v>0</v>
      </c>
      <c r="J25" s="28">
        <f t="shared" si="23"/>
        <v>0</v>
      </c>
      <c r="K25" s="26">
        <f>SUM(B25:J25)</f>
        <v>10</v>
      </c>
      <c r="L25" s="28">
        <f t="shared" ref="L25:T25" si="24">SUM(L26:L26)</f>
        <v>0</v>
      </c>
      <c r="M25" s="28">
        <f t="shared" si="24"/>
        <v>0</v>
      </c>
      <c r="N25" s="28">
        <f t="shared" si="24"/>
        <v>0</v>
      </c>
      <c r="O25" s="28">
        <f t="shared" si="24"/>
        <v>0</v>
      </c>
      <c r="P25" s="28">
        <f t="shared" si="24"/>
        <v>0</v>
      </c>
      <c r="Q25" s="28">
        <f t="shared" si="24"/>
        <v>0</v>
      </c>
      <c r="R25" s="28">
        <f t="shared" si="24"/>
        <v>0</v>
      </c>
      <c r="S25" s="28">
        <f t="shared" si="24"/>
        <v>0</v>
      </c>
      <c r="T25" s="28">
        <f t="shared" si="24"/>
        <v>0</v>
      </c>
      <c r="U25" s="133">
        <f t="shared" si="15"/>
        <v>0</v>
      </c>
      <c r="V25" s="28">
        <f t="shared" ref="V25:AD25" si="25">SUM(V26:V26)</f>
        <v>9</v>
      </c>
      <c r="W25" s="28">
        <f t="shared" si="25"/>
        <v>9</v>
      </c>
      <c r="X25" s="28">
        <f t="shared" si="25"/>
        <v>77</v>
      </c>
      <c r="Y25" s="28">
        <f t="shared" si="25"/>
        <v>0</v>
      </c>
      <c r="Z25" s="28">
        <f t="shared" si="25"/>
        <v>0</v>
      </c>
      <c r="AA25" s="28">
        <f t="shared" si="25"/>
        <v>0</v>
      </c>
      <c r="AB25" s="28">
        <f t="shared" si="25"/>
        <v>19</v>
      </c>
      <c r="AC25" s="28">
        <f t="shared" si="25"/>
        <v>0</v>
      </c>
      <c r="AD25" s="28">
        <f t="shared" si="25"/>
        <v>0</v>
      </c>
      <c r="AE25" s="26">
        <f>SUM(V25:AD25)</f>
        <v>114</v>
      </c>
      <c r="AF25" s="28">
        <f>AVERAGE(AF26:AF26)</f>
        <v>9</v>
      </c>
      <c r="AG25" s="28">
        <f>AVERAGE(AG26:AG26)</f>
        <v>9</v>
      </c>
      <c r="AH25" s="28">
        <f>AVERAGE(AH26:AH26)</f>
        <v>11</v>
      </c>
      <c r="AI25" s="28"/>
      <c r="AJ25" s="28"/>
      <c r="AK25" s="28"/>
      <c r="AL25" s="28">
        <f>AVERAGE(AL26:AL26)</f>
        <v>19</v>
      </c>
      <c r="AM25" s="28"/>
      <c r="AN25" s="28"/>
      <c r="AO25" s="54">
        <f t="shared" si="7"/>
        <v>12</v>
      </c>
      <c r="AP25" s="136">
        <f>AVERAGE(AP26:AP26)</f>
        <v>100</v>
      </c>
      <c r="AQ25" s="136">
        <f>AVERAGE(AQ26:AQ26)</f>
        <v>100</v>
      </c>
      <c r="AR25" s="136">
        <f>AVERAGE(AR26:AR26)</f>
        <v>100</v>
      </c>
      <c r="AS25" s="136"/>
      <c r="AT25" s="136"/>
      <c r="AU25" s="136"/>
      <c r="AV25" s="136">
        <f>AVERAGE(AV26:AV26)</f>
        <v>100</v>
      </c>
      <c r="AW25" s="136"/>
      <c r="AX25" s="136"/>
      <c r="AY25" s="53">
        <f t="shared" si="17"/>
        <v>100</v>
      </c>
    </row>
    <row r="26" spans="1:51" ht="16.5" customHeight="1">
      <c r="A26" s="130" t="s">
        <v>133</v>
      </c>
      <c r="B26" s="128">
        <v>1</v>
      </c>
      <c r="C26" s="128">
        <v>1</v>
      </c>
      <c r="D26" s="128">
        <v>7</v>
      </c>
      <c r="E26" s="128">
        <v>0</v>
      </c>
      <c r="F26" s="128">
        <v>0</v>
      </c>
      <c r="G26" s="128">
        <v>0</v>
      </c>
      <c r="H26" s="128">
        <v>1</v>
      </c>
      <c r="I26" s="128">
        <v>0</v>
      </c>
      <c r="J26" s="128">
        <v>0</v>
      </c>
      <c r="K26" s="129">
        <v>10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33">
        <f t="shared" si="15"/>
        <v>0</v>
      </c>
      <c r="V26" s="128">
        <v>9</v>
      </c>
      <c r="W26" s="128">
        <v>9</v>
      </c>
      <c r="X26" s="128">
        <v>77</v>
      </c>
      <c r="Y26" s="128">
        <v>0</v>
      </c>
      <c r="Z26" s="128">
        <v>0</v>
      </c>
      <c r="AA26" s="128">
        <v>0</v>
      </c>
      <c r="AB26" s="128">
        <v>19</v>
      </c>
      <c r="AC26" s="128">
        <v>0</v>
      </c>
      <c r="AD26" s="128">
        <v>0</v>
      </c>
      <c r="AE26" s="129">
        <v>114</v>
      </c>
      <c r="AF26" s="128">
        <v>9</v>
      </c>
      <c r="AG26" s="128">
        <v>9</v>
      </c>
      <c r="AH26" s="128">
        <v>11</v>
      </c>
      <c r="AI26" s="128"/>
      <c r="AJ26" s="128"/>
      <c r="AK26" s="128"/>
      <c r="AL26" s="128">
        <v>19</v>
      </c>
      <c r="AM26" s="128"/>
      <c r="AN26" s="128"/>
      <c r="AO26" s="54">
        <f t="shared" si="7"/>
        <v>12</v>
      </c>
      <c r="AP26" s="141">
        <f>IF(B26=0,0,(L26+V26)/(B26*AF26)*100)</f>
        <v>100</v>
      </c>
      <c r="AQ26" s="141">
        <f>IF(C26=0,0,(M26+W26)/(C26*AG26)*100)</f>
        <v>100</v>
      </c>
      <c r="AR26" s="141">
        <f>IF(D26=0,0,(N26+X26)/(D26*AH26)*100)</f>
        <v>100</v>
      </c>
      <c r="AS26" s="141"/>
      <c r="AT26" s="141"/>
      <c r="AU26" s="141"/>
      <c r="AV26" s="141">
        <f>IF(H26=0,0,(R26+AB26)/(H26*AL26)*100)</f>
        <v>100</v>
      </c>
      <c r="AW26" s="141"/>
      <c r="AX26" s="141"/>
      <c r="AY26" s="53">
        <f t="shared" si="17"/>
        <v>100</v>
      </c>
    </row>
    <row r="27" spans="1:51">
      <c r="A27" s="38" t="s">
        <v>178</v>
      </c>
      <c r="B27" s="29">
        <f t="shared" ref="B27:J27" si="26">SUM(B28:B28)</f>
        <v>21</v>
      </c>
      <c r="C27" s="29">
        <f t="shared" si="26"/>
        <v>7</v>
      </c>
      <c r="D27" s="29">
        <f t="shared" si="26"/>
        <v>8</v>
      </c>
      <c r="E27" s="29">
        <f t="shared" si="26"/>
        <v>4</v>
      </c>
      <c r="F27" s="29">
        <f t="shared" si="26"/>
        <v>8</v>
      </c>
      <c r="G27" s="29">
        <f t="shared" si="26"/>
        <v>0</v>
      </c>
      <c r="H27" s="29">
        <f t="shared" si="26"/>
        <v>5</v>
      </c>
      <c r="I27" s="29">
        <f t="shared" si="26"/>
        <v>2</v>
      </c>
      <c r="J27" s="29">
        <f t="shared" si="26"/>
        <v>4</v>
      </c>
      <c r="K27" s="26">
        <f>SUM(B27:J27)</f>
        <v>59</v>
      </c>
      <c r="L27" s="29">
        <f t="shared" ref="L27:T27" si="27">SUM(L28:L28)</f>
        <v>0</v>
      </c>
      <c r="M27" s="29">
        <f t="shared" si="27"/>
        <v>0</v>
      </c>
      <c r="N27" s="29">
        <f t="shared" si="27"/>
        <v>0</v>
      </c>
      <c r="O27" s="29">
        <f t="shared" si="27"/>
        <v>0</v>
      </c>
      <c r="P27" s="29">
        <f t="shared" si="27"/>
        <v>0</v>
      </c>
      <c r="Q27" s="29">
        <f t="shared" si="27"/>
        <v>0</v>
      </c>
      <c r="R27" s="29">
        <f t="shared" si="27"/>
        <v>0</v>
      </c>
      <c r="S27" s="29">
        <f t="shared" si="27"/>
        <v>0</v>
      </c>
      <c r="T27" s="29">
        <f t="shared" si="27"/>
        <v>0</v>
      </c>
      <c r="U27" s="133">
        <f t="shared" si="15"/>
        <v>0</v>
      </c>
      <c r="V27" s="29">
        <f t="shared" ref="V27:AD27" si="28">SUM(V28:V28)</f>
        <v>273</v>
      </c>
      <c r="W27" s="29">
        <f t="shared" si="28"/>
        <v>91</v>
      </c>
      <c r="X27" s="29">
        <f t="shared" si="28"/>
        <v>96</v>
      </c>
      <c r="Y27" s="29">
        <f t="shared" si="28"/>
        <v>52</v>
      </c>
      <c r="Z27" s="29">
        <f t="shared" si="28"/>
        <v>120</v>
      </c>
      <c r="AA27" s="29">
        <f t="shared" si="28"/>
        <v>0</v>
      </c>
      <c r="AB27" s="29">
        <f t="shared" si="28"/>
        <v>85</v>
      </c>
      <c r="AC27" s="29">
        <f t="shared" si="28"/>
        <v>34</v>
      </c>
      <c r="AD27" s="29">
        <f t="shared" si="28"/>
        <v>68</v>
      </c>
      <c r="AE27" s="26">
        <f>SUM(V27:AD27)</f>
        <v>819</v>
      </c>
      <c r="AF27" s="29">
        <f>AVERAGE(AF28:AF28)</f>
        <v>13</v>
      </c>
      <c r="AG27" s="29">
        <f>AVERAGE(AG28:AG28)</f>
        <v>13</v>
      </c>
      <c r="AH27" s="29">
        <f>AVERAGE(AH28:AH28)</f>
        <v>12</v>
      </c>
      <c r="AI27" s="29">
        <f>AVERAGE(AI28:AI28)</f>
        <v>13</v>
      </c>
      <c r="AJ27" s="29">
        <f>AVERAGE(AJ28:AJ28)</f>
        <v>15</v>
      </c>
      <c r="AK27" s="29"/>
      <c r="AL27" s="29">
        <f>AVERAGE(AL28:AL28)</f>
        <v>17</v>
      </c>
      <c r="AM27" s="29">
        <f>AVERAGE(AM28:AM28)</f>
        <v>17</v>
      </c>
      <c r="AN27" s="29">
        <f>AVERAGE(AN28:AN28)</f>
        <v>17</v>
      </c>
      <c r="AO27" s="54">
        <f t="shared" si="7"/>
        <v>14.625</v>
      </c>
      <c r="AP27" s="96">
        <f>AVERAGE(AP28:AP28)</f>
        <v>100</v>
      </c>
      <c r="AQ27" s="96">
        <f>AVERAGE(AQ28:AQ28)</f>
        <v>100</v>
      </c>
      <c r="AR27" s="96">
        <f>AVERAGE(AR28:AR28)</f>
        <v>100</v>
      </c>
      <c r="AS27" s="96">
        <f>AVERAGE(AS28:AS28)</f>
        <v>100</v>
      </c>
      <c r="AT27" s="96">
        <f>AVERAGE(AT28:AT28)</f>
        <v>100</v>
      </c>
      <c r="AU27" s="96"/>
      <c r="AV27" s="96">
        <f>AVERAGE(AV28:AV28)</f>
        <v>100</v>
      </c>
      <c r="AW27" s="96">
        <f>AVERAGE(AW28:AW28)</f>
        <v>100</v>
      </c>
      <c r="AX27" s="96">
        <f>AVERAGE(AX28:AX28)</f>
        <v>100</v>
      </c>
      <c r="AY27" s="53">
        <f t="shared" si="17"/>
        <v>100</v>
      </c>
    </row>
    <row r="28" spans="1:51">
      <c r="A28" s="102" t="s">
        <v>204</v>
      </c>
      <c r="B28" s="101">
        <v>21</v>
      </c>
      <c r="C28" s="101">
        <v>7</v>
      </c>
      <c r="D28" s="101">
        <v>8</v>
      </c>
      <c r="E28" s="101">
        <v>4</v>
      </c>
      <c r="F28" s="101">
        <v>8</v>
      </c>
      <c r="G28" s="101">
        <v>0</v>
      </c>
      <c r="H28" s="101">
        <v>5</v>
      </c>
      <c r="I28" s="101">
        <v>2</v>
      </c>
      <c r="J28" s="101">
        <v>4</v>
      </c>
      <c r="K28" s="99">
        <f>SUM(B28:J28)</f>
        <v>59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33">
        <f t="shared" si="15"/>
        <v>0</v>
      </c>
      <c r="V28" s="101">
        <v>273</v>
      </c>
      <c r="W28" s="101">
        <v>91</v>
      </c>
      <c r="X28" s="101">
        <v>96</v>
      </c>
      <c r="Y28" s="101">
        <v>52</v>
      </c>
      <c r="Z28" s="101">
        <v>120</v>
      </c>
      <c r="AA28" s="101">
        <v>0</v>
      </c>
      <c r="AB28" s="101">
        <v>85</v>
      </c>
      <c r="AC28" s="101">
        <v>34</v>
      </c>
      <c r="AD28" s="101">
        <v>68</v>
      </c>
      <c r="AE28" s="99">
        <f>SUM(V28:AD28)</f>
        <v>819</v>
      </c>
      <c r="AF28" s="101">
        <v>13</v>
      </c>
      <c r="AG28" s="101">
        <v>13</v>
      </c>
      <c r="AH28" s="101">
        <v>12</v>
      </c>
      <c r="AI28" s="101">
        <v>13</v>
      </c>
      <c r="AJ28" s="101">
        <v>15</v>
      </c>
      <c r="AK28" s="101"/>
      <c r="AL28" s="101">
        <v>17</v>
      </c>
      <c r="AM28" s="101">
        <v>17</v>
      </c>
      <c r="AN28" s="101">
        <v>17</v>
      </c>
      <c r="AO28" s="54">
        <f t="shared" si="7"/>
        <v>14.625</v>
      </c>
      <c r="AP28" s="447">
        <f>IF(B28=0,0,(L28+V28)/(B28*AF28)*100)</f>
        <v>100</v>
      </c>
      <c r="AQ28" s="447">
        <f>IF(C28=0,0,(M28+W28)/(C28*AG28)*100)</f>
        <v>100</v>
      </c>
      <c r="AR28" s="447">
        <f>IF(D28=0,0,(N28+X28)/(D28*AH28)*100)</f>
        <v>100</v>
      </c>
      <c r="AS28" s="447">
        <f>IF(E28=0,0,(O28+Y28)/(E28*AI28)*100)</f>
        <v>100</v>
      </c>
      <c r="AT28" s="447">
        <f>IF(F28=0,0,(P28+Z28)/(F28*AJ28)*100)</f>
        <v>100</v>
      </c>
      <c r="AU28" s="447"/>
      <c r="AV28" s="447">
        <f>IF(H28=0,0,(R28+AB28)/(H28*AL28)*100)</f>
        <v>100</v>
      </c>
      <c r="AW28" s="447">
        <f>IF(I28=0,0,(S28+AC28)/(I28*AM28)*100)</f>
        <v>100</v>
      </c>
      <c r="AX28" s="447">
        <f>IF(J28=0,0,(T28+AD28)/(J28*AN28)*100)</f>
        <v>100</v>
      </c>
      <c r="AY28" s="53">
        <f t="shared" si="17"/>
        <v>100</v>
      </c>
    </row>
  </sheetData>
  <mergeCells count="11">
    <mergeCell ref="AY2:AY3"/>
    <mergeCell ref="B1:AP1"/>
    <mergeCell ref="B2:J2"/>
    <mergeCell ref="K2:K3"/>
    <mergeCell ref="L2:T2"/>
    <mergeCell ref="U2:U3"/>
    <mergeCell ref="V2:AD2"/>
    <mergeCell ref="AE2:AE3"/>
    <mergeCell ref="AF2:AN2"/>
    <mergeCell ref="AO2:AO3"/>
    <mergeCell ref="AP2:AX2"/>
  </mergeCells>
  <pageMargins left="0.25" right="0.25" top="0.75" bottom="0.75" header="0.3" footer="0.3"/>
  <pageSetup paperSize="9" scale="63" fitToHeight="0" orientation="landscape" r:id="rId1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"/>
  <sheetViews>
    <sheetView view="pageBreakPreview" topLeftCell="K1" zoomScale="60" zoomScaleNormal="60" workbookViewId="0">
      <selection activeCell="AU35" sqref="AU35"/>
    </sheetView>
  </sheetViews>
  <sheetFormatPr defaultRowHeight="15"/>
  <cols>
    <col min="1" max="1" width="48.140625" customWidth="1"/>
    <col min="2" max="48" width="7.7109375" customWidth="1"/>
    <col min="49" max="49" width="7.7109375" style="55" customWidth="1"/>
    <col min="50" max="61" width="8.42578125" style="137" customWidth="1"/>
  </cols>
  <sheetData>
    <row r="1" spans="1:61" ht="18.75" customHeight="1">
      <c r="A1" s="30" t="s">
        <v>200</v>
      </c>
      <c r="B1" s="481" t="s">
        <v>212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91"/>
    </row>
    <row r="2" spans="1:61" ht="31.5" customHeight="1">
      <c r="A2" s="31"/>
      <c r="B2" s="483" t="s">
        <v>214</v>
      </c>
      <c r="C2" s="484"/>
      <c r="D2" s="484"/>
      <c r="E2" s="484"/>
      <c r="F2" s="484"/>
      <c r="G2" s="484"/>
      <c r="H2" s="484" t="s">
        <v>183</v>
      </c>
      <c r="I2" s="484"/>
      <c r="J2" s="484"/>
      <c r="K2" s="484"/>
      <c r="L2" s="484"/>
      <c r="M2" s="485" t="s">
        <v>184</v>
      </c>
      <c r="N2" s="483" t="s">
        <v>213</v>
      </c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5" t="s">
        <v>184</v>
      </c>
      <c r="Z2" s="483" t="s">
        <v>185</v>
      </c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5" t="s">
        <v>184</v>
      </c>
      <c r="AL2" s="483" t="s">
        <v>186</v>
      </c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79" t="s">
        <v>184</v>
      </c>
      <c r="AX2" s="487" t="s">
        <v>187</v>
      </c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79" t="s">
        <v>184</v>
      </c>
    </row>
    <row r="3" spans="1:61" ht="33.75" customHeight="1">
      <c r="A3" s="31"/>
      <c r="B3" s="22" t="s">
        <v>188</v>
      </c>
      <c r="C3" s="22" t="s">
        <v>189</v>
      </c>
      <c r="D3" s="22" t="s">
        <v>190</v>
      </c>
      <c r="E3" s="22" t="s">
        <v>191</v>
      </c>
      <c r="F3" s="22" t="s">
        <v>192</v>
      </c>
      <c r="G3" s="22" t="s">
        <v>193</v>
      </c>
      <c r="H3" s="22" t="s">
        <v>194</v>
      </c>
      <c r="I3" s="22" t="s">
        <v>195</v>
      </c>
      <c r="J3" s="22" t="s">
        <v>196</v>
      </c>
      <c r="K3" s="22" t="s">
        <v>197</v>
      </c>
      <c r="L3" s="22" t="s">
        <v>198</v>
      </c>
      <c r="M3" s="486"/>
      <c r="N3" s="22" t="s">
        <v>188</v>
      </c>
      <c r="O3" s="22" t="s">
        <v>189</v>
      </c>
      <c r="P3" s="22" t="s">
        <v>190</v>
      </c>
      <c r="Q3" s="22" t="s">
        <v>191</v>
      </c>
      <c r="R3" s="22" t="s">
        <v>192</v>
      </c>
      <c r="S3" s="22" t="s">
        <v>193</v>
      </c>
      <c r="T3" s="22" t="s">
        <v>194</v>
      </c>
      <c r="U3" s="22" t="s">
        <v>195</v>
      </c>
      <c r="V3" s="22" t="s">
        <v>196</v>
      </c>
      <c r="W3" s="22" t="s">
        <v>197</v>
      </c>
      <c r="X3" s="22" t="s">
        <v>198</v>
      </c>
      <c r="Y3" s="486"/>
      <c r="Z3" s="22" t="s">
        <v>188</v>
      </c>
      <c r="AA3" s="22" t="s">
        <v>189</v>
      </c>
      <c r="AB3" s="22" t="s">
        <v>190</v>
      </c>
      <c r="AC3" s="22" t="s">
        <v>191</v>
      </c>
      <c r="AD3" s="22" t="s">
        <v>192</v>
      </c>
      <c r="AE3" s="22" t="s">
        <v>193</v>
      </c>
      <c r="AF3" s="22" t="s">
        <v>194</v>
      </c>
      <c r="AG3" s="22" t="s">
        <v>195</v>
      </c>
      <c r="AH3" s="22" t="s">
        <v>196</v>
      </c>
      <c r="AI3" s="22" t="s">
        <v>197</v>
      </c>
      <c r="AJ3" s="22" t="s">
        <v>198</v>
      </c>
      <c r="AK3" s="486"/>
      <c r="AL3" s="22" t="s">
        <v>188</v>
      </c>
      <c r="AM3" s="22" t="s">
        <v>189</v>
      </c>
      <c r="AN3" s="22" t="s">
        <v>190</v>
      </c>
      <c r="AO3" s="22" t="s">
        <v>191</v>
      </c>
      <c r="AP3" s="22" t="s">
        <v>192</v>
      </c>
      <c r="AQ3" s="22" t="s">
        <v>193</v>
      </c>
      <c r="AR3" s="22" t="s">
        <v>194</v>
      </c>
      <c r="AS3" s="22" t="s">
        <v>195</v>
      </c>
      <c r="AT3" s="22" t="s">
        <v>196</v>
      </c>
      <c r="AU3" s="22" t="s">
        <v>197</v>
      </c>
      <c r="AV3" s="22" t="s">
        <v>198</v>
      </c>
      <c r="AW3" s="480"/>
      <c r="AX3" s="134" t="s">
        <v>188</v>
      </c>
      <c r="AY3" s="134" t="s">
        <v>189</v>
      </c>
      <c r="AZ3" s="134" t="s">
        <v>190</v>
      </c>
      <c r="BA3" s="134" t="s">
        <v>191</v>
      </c>
      <c r="BB3" s="134" t="s">
        <v>192</v>
      </c>
      <c r="BC3" s="134" t="s">
        <v>193</v>
      </c>
      <c r="BD3" s="134" t="s">
        <v>194</v>
      </c>
      <c r="BE3" s="134" t="s">
        <v>195</v>
      </c>
      <c r="BF3" s="134" t="s">
        <v>196</v>
      </c>
      <c r="BG3" s="134" t="s">
        <v>197</v>
      </c>
      <c r="BH3" s="134" t="s">
        <v>198</v>
      </c>
      <c r="BI3" s="480"/>
    </row>
    <row r="4" spans="1:61">
      <c r="A4" s="32" t="s">
        <v>201</v>
      </c>
      <c r="B4" s="24">
        <f>B5+B9+B14+B16+B19+B22+B24+B26+B28</f>
        <v>13</v>
      </c>
      <c r="C4" s="24">
        <f t="shared" ref="C4:AK4" si="0">C5+C9+C14+C16+C19+C22+C24+C26+C28</f>
        <v>16</v>
      </c>
      <c r="D4" s="24">
        <f t="shared" si="0"/>
        <v>14</v>
      </c>
      <c r="E4" s="24">
        <f t="shared" si="0"/>
        <v>10</v>
      </c>
      <c r="F4" s="24">
        <f t="shared" si="0"/>
        <v>6</v>
      </c>
      <c r="G4" s="24">
        <f t="shared" si="0"/>
        <v>3</v>
      </c>
      <c r="H4" s="24">
        <f t="shared" si="0"/>
        <v>6</v>
      </c>
      <c r="I4" s="24">
        <f t="shared" si="0"/>
        <v>4</v>
      </c>
      <c r="J4" s="24">
        <f t="shared" si="0"/>
        <v>4</v>
      </c>
      <c r="K4" s="24">
        <f t="shared" si="0"/>
        <v>1</v>
      </c>
      <c r="L4" s="24">
        <f t="shared" si="0"/>
        <v>1</v>
      </c>
      <c r="M4" s="24">
        <f t="shared" si="0"/>
        <v>78</v>
      </c>
      <c r="N4" s="24">
        <f t="shared" si="0"/>
        <v>72</v>
      </c>
      <c r="O4" s="24">
        <f t="shared" si="0"/>
        <v>102</v>
      </c>
      <c r="P4" s="24">
        <f t="shared" si="0"/>
        <v>92</v>
      </c>
      <c r="Q4" s="24">
        <f t="shared" si="0"/>
        <v>67</v>
      </c>
      <c r="R4" s="24">
        <f t="shared" si="0"/>
        <v>49</v>
      </c>
      <c r="S4" s="24">
        <f t="shared" si="0"/>
        <v>34</v>
      </c>
      <c r="T4" s="24">
        <f t="shared" si="0"/>
        <v>63</v>
      </c>
      <c r="U4" s="24">
        <f t="shared" si="0"/>
        <v>46</v>
      </c>
      <c r="V4" s="24">
        <f t="shared" si="0"/>
        <v>45</v>
      </c>
      <c r="W4" s="24">
        <f t="shared" si="0"/>
        <v>0</v>
      </c>
      <c r="X4" s="24">
        <f t="shared" si="0"/>
        <v>9</v>
      </c>
      <c r="Y4" s="24">
        <f t="shared" si="0"/>
        <v>579</v>
      </c>
      <c r="Z4" s="24">
        <f t="shared" si="0"/>
        <v>46</v>
      </c>
      <c r="AA4" s="24">
        <f t="shared" si="0"/>
        <v>43</v>
      </c>
      <c r="AB4" s="24">
        <f t="shared" si="0"/>
        <v>38</v>
      </c>
      <c r="AC4" s="24">
        <f t="shared" si="0"/>
        <v>41</v>
      </c>
      <c r="AD4" s="24">
        <f t="shared" si="0"/>
        <v>27</v>
      </c>
      <c r="AE4" s="24">
        <f t="shared" si="0"/>
        <v>3</v>
      </c>
      <c r="AF4" s="24">
        <f t="shared" si="0"/>
        <v>34</v>
      </c>
      <c r="AG4" s="24">
        <f t="shared" si="0"/>
        <v>16</v>
      </c>
      <c r="AH4" s="24">
        <f t="shared" si="0"/>
        <v>15</v>
      </c>
      <c r="AI4" s="24">
        <f t="shared" si="0"/>
        <v>14</v>
      </c>
      <c r="AJ4" s="24">
        <f t="shared" si="0"/>
        <v>4</v>
      </c>
      <c r="AK4" s="24">
        <f t="shared" si="0"/>
        <v>281</v>
      </c>
      <c r="AL4" s="24">
        <f>AVERAGE(AL5,AL9,AL14,AL16,AL19,AL22,AL24,AL26,AL28)</f>
        <v>9.75</v>
      </c>
      <c r="AM4" s="24">
        <f t="shared" ref="AM4:BI4" si="1">AVERAGE(AM5,AM9,AM14,AM16,AM19,AM22,AM24,AM26,AM28)</f>
        <v>9.8000000000000007</v>
      </c>
      <c r="AN4" s="24">
        <f t="shared" si="1"/>
        <v>9.5</v>
      </c>
      <c r="AO4" s="24">
        <f t="shared" si="1"/>
        <v>11.5</v>
      </c>
      <c r="AP4" s="24">
        <f t="shared" si="1"/>
        <v>13.75</v>
      </c>
      <c r="AQ4" s="24">
        <f t="shared" si="1"/>
        <v>16</v>
      </c>
      <c r="AR4" s="24">
        <f t="shared" si="1"/>
        <v>18.5</v>
      </c>
      <c r="AS4" s="24">
        <f t="shared" si="1"/>
        <v>20</v>
      </c>
      <c r="AT4" s="24">
        <f t="shared" si="1"/>
        <v>15.5</v>
      </c>
      <c r="AU4" s="24">
        <f t="shared" si="1"/>
        <v>15</v>
      </c>
      <c r="AV4" s="24">
        <f t="shared" si="1"/>
        <v>13</v>
      </c>
      <c r="AW4" s="24">
        <f t="shared" si="1"/>
        <v>10.836111111111112</v>
      </c>
      <c r="AX4" s="24">
        <f t="shared" si="1"/>
        <v>95.454545454545453</v>
      </c>
      <c r="AY4" s="24">
        <f t="shared" si="1"/>
        <v>96.36363636363636</v>
      </c>
      <c r="AZ4" s="24">
        <f t="shared" si="1"/>
        <v>87.54409171075838</v>
      </c>
      <c r="BA4" s="24">
        <f t="shared" si="1"/>
        <v>96.15384615384616</v>
      </c>
      <c r="BB4" s="24">
        <f t="shared" si="1"/>
        <v>93.75</v>
      </c>
      <c r="BC4" s="24">
        <f t="shared" si="1"/>
        <v>77.083333333333343</v>
      </c>
      <c r="BD4" s="24">
        <f t="shared" si="1"/>
        <v>93.333333333333343</v>
      </c>
      <c r="BE4" s="24">
        <f t="shared" si="1"/>
        <v>77.5</v>
      </c>
      <c r="BF4" s="24">
        <f t="shared" si="1"/>
        <v>96.875</v>
      </c>
      <c r="BG4" s="24">
        <f t="shared" si="1"/>
        <v>93.333333333333329</v>
      </c>
      <c r="BH4" s="24">
        <f t="shared" si="1"/>
        <v>100</v>
      </c>
      <c r="BI4" s="53">
        <f t="shared" si="1"/>
        <v>91.834043528487967</v>
      </c>
    </row>
    <row r="5" spans="1:61">
      <c r="A5" s="25" t="s">
        <v>24</v>
      </c>
      <c r="B5" s="25">
        <f t="shared" ref="B5:L5" si="2">SUM(B6:B8)</f>
        <v>3</v>
      </c>
      <c r="C5" s="25">
        <f t="shared" si="2"/>
        <v>2</v>
      </c>
      <c r="D5" s="25">
        <f t="shared" si="2"/>
        <v>1</v>
      </c>
      <c r="E5" s="25">
        <f t="shared" si="2"/>
        <v>3</v>
      </c>
      <c r="F5" s="25">
        <f t="shared" si="2"/>
        <v>0</v>
      </c>
      <c r="G5" s="25">
        <f t="shared" si="2"/>
        <v>0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6">
        <f t="shared" ref="M5:M29" si="3">SUM(B5:L5)</f>
        <v>9</v>
      </c>
      <c r="N5" s="25">
        <f t="shared" ref="N5:X5" si="4">SUM(N6:N8)</f>
        <v>0</v>
      </c>
      <c r="O5" s="25">
        <f t="shared" si="4"/>
        <v>0</v>
      </c>
      <c r="P5" s="25">
        <f t="shared" si="4"/>
        <v>0</v>
      </c>
      <c r="Q5" s="25">
        <f t="shared" si="4"/>
        <v>0</v>
      </c>
      <c r="R5" s="25">
        <f t="shared" si="4"/>
        <v>0</v>
      </c>
      <c r="S5" s="25">
        <f t="shared" si="4"/>
        <v>0</v>
      </c>
      <c r="T5" s="25">
        <f t="shared" si="4"/>
        <v>0</v>
      </c>
      <c r="U5" s="25">
        <f t="shared" si="4"/>
        <v>0</v>
      </c>
      <c r="V5" s="25">
        <f t="shared" si="4"/>
        <v>0</v>
      </c>
      <c r="W5" s="25">
        <f t="shared" si="4"/>
        <v>0</v>
      </c>
      <c r="X5" s="25">
        <f t="shared" si="4"/>
        <v>0</v>
      </c>
      <c r="Y5" s="26">
        <f t="shared" ref="Y5:Y29" si="5">SUM(N5:X5)</f>
        <v>0</v>
      </c>
      <c r="Z5" s="25">
        <f t="shared" ref="Z5:AJ5" si="6">SUM(Z6:Z8)</f>
        <v>27</v>
      </c>
      <c r="AA5" s="25">
        <f t="shared" si="6"/>
        <v>18</v>
      </c>
      <c r="AB5" s="25">
        <f t="shared" si="6"/>
        <v>9</v>
      </c>
      <c r="AC5" s="25">
        <f t="shared" si="6"/>
        <v>30</v>
      </c>
      <c r="AD5" s="25">
        <f t="shared" si="6"/>
        <v>0</v>
      </c>
      <c r="AE5" s="25">
        <f t="shared" si="6"/>
        <v>0</v>
      </c>
      <c r="AF5" s="25">
        <f t="shared" si="6"/>
        <v>0</v>
      </c>
      <c r="AG5" s="25">
        <f t="shared" si="6"/>
        <v>0</v>
      </c>
      <c r="AH5" s="25">
        <f t="shared" si="6"/>
        <v>0</v>
      </c>
      <c r="AI5" s="25">
        <f t="shared" si="6"/>
        <v>0</v>
      </c>
      <c r="AJ5" s="25">
        <f t="shared" si="6"/>
        <v>0</v>
      </c>
      <c r="AK5" s="26">
        <f t="shared" ref="AK5:AK29" si="7">SUM(Z5:AJ5)</f>
        <v>84</v>
      </c>
      <c r="AL5" s="25">
        <f>AVERAGE(AL6:AL8)</f>
        <v>9</v>
      </c>
      <c r="AM5" s="25">
        <f>AVERAGE(AM6:AM8)</f>
        <v>9</v>
      </c>
      <c r="AN5" s="25">
        <f>AVERAGE(AN6:AN8)</f>
        <v>9</v>
      </c>
      <c r="AO5" s="25">
        <f>AVERAGE(AO6:AO8)</f>
        <v>10</v>
      </c>
      <c r="AP5" s="25"/>
      <c r="AQ5" s="25"/>
      <c r="AR5" s="25"/>
      <c r="AS5" s="25"/>
      <c r="AT5" s="25"/>
      <c r="AU5" s="25"/>
      <c r="AV5" s="25"/>
      <c r="AW5" s="54">
        <f t="shared" ref="AW5:AW28" si="8">AVERAGE(AL5:AV5)</f>
        <v>9.25</v>
      </c>
      <c r="AX5" s="60">
        <f>AVERAGE(AX6:AX8)</f>
        <v>100</v>
      </c>
      <c r="AY5" s="60">
        <f>AVERAGE(AY6:AY8)</f>
        <v>100</v>
      </c>
      <c r="AZ5" s="60">
        <f>AVERAGE(AZ6:AZ8)</f>
        <v>100</v>
      </c>
      <c r="BA5" s="60">
        <f>AVERAGE(BA6:BA8)</f>
        <v>100</v>
      </c>
      <c r="BB5" s="60"/>
      <c r="BC5" s="60"/>
      <c r="BD5" s="60"/>
      <c r="BE5" s="60"/>
      <c r="BF5" s="60"/>
      <c r="BG5" s="60"/>
      <c r="BH5" s="60"/>
      <c r="BI5" s="53">
        <f t="shared" ref="BI5:BI27" si="9">AVERAGE(AX5:BH5)</f>
        <v>100</v>
      </c>
    </row>
    <row r="6" spans="1:61">
      <c r="A6" s="184" t="s">
        <v>27</v>
      </c>
      <c r="B6" s="183">
        <v>0</v>
      </c>
      <c r="C6" s="183">
        <v>0</v>
      </c>
      <c r="D6" s="183">
        <v>0</v>
      </c>
      <c r="E6" s="183">
        <v>1</v>
      </c>
      <c r="F6" s="183">
        <v>0</v>
      </c>
      <c r="G6" s="183">
        <v>0</v>
      </c>
      <c r="H6" s="183">
        <v>0</v>
      </c>
      <c r="I6" s="183">
        <v>0</v>
      </c>
      <c r="J6" s="183">
        <v>0</v>
      </c>
      <c r="K6" s="183">
        <v>0</v>
      </c>
      <c r="L6" s="183">
        <v>0</v>
      </c>
      <c r="M6" s="133">
        <f t="shared" si="3"/>
        <v>1</v>
      </c>
      <c r="N6" s="183">
        <v>0</v>
      </c>
      <c r="O6" s="183">
        <v>0</v>
      </c>
      <c r="P6" s="183">
        <v>0</v>
      </c>
      <c r="Q6" s="183">
        <v>0</v>
      </c>
      <c r="R6" s="183">
        <v>0</v>
      </c>
      <c r="S6" s="183">
        <v>0</v>
      </c>
      <c r="T6" s="183">
        <v>0</v>
      </c>
      <c r="U6" s="183">
        <v>0</v>
      </c>
      <c r="V6" s="183">
        <v>0</v>
      </c>
      <c r="W6" s="183">
        <v>0</v>
      </c>
      <c r="X6" s="183">
        <v>0</v>
      </c>
      <c r="Y6" s="133">
        <f t="shared" si="5"/>
        <v>0</v>
      </c>
      <c r="Z6" s="183">
        <v>0</v>
      </c>
      <c r="AA6" s="183">
        <v>0</v>
      </c>
      <c r="AB6" s="183">
        <v>0</v>
      </c>
      <c r="AC6" s="183">
        <v>10</v>
      </c>
      <c r="AD6" s="183">
        <v>0</v>
      </c>
      <c r="AE6" s="183">
        <v>0</v>
      </c>
      <c r="AF6" s="183">
        <v>0</v>
      </c>
      <c r="AG6" s="183">
        <v>0</v>
      </c>
      <c r="AH6" s="183">
        <v>0</v>
      </c>
      <c r="AI6" s="183">
        <v>0</v>
      </c>
      <c r="AJ6" s="183">
        <v>0</v>
      </c>
      <c r="AK6" s="133">
        <f t="shared" si="7"/>
        <v>10</v>
      </c>
      <c r="AL6" s="183"/>
      <c r="AM6" s="183"/>
      <c r="AN6" s="183"/>
      <c r="AO6" s="183">
        <v>10</v>
      </c>
      <c r="AP6" s="183"/>
      <c r="AQ6" s="183"/>
      <c r="AR6" s="183"/>
      <c r="AS6" s="183"/>
      <c r="AT6" s="183"/>
      <c r="AU6" s="183"/>
      <c r="AV6" s="183"/>
      <c r="AW6" s="54">
        <f t="shared" si="8"/>
        <v>10</v>
      </c>
      <c r="AX6" s="139"/>
      <c r="AY6" s="139"/>
      <c r="AZ6" s="139"/>
      <c r="BA6" s="139">
        <f>IF(E6=0,0,(Q6+AC6)/(E6*AO6)*100)</f>
        <v>100</v>
      </c>
      <c r="BB6" s="139"/>
      <c r="BC6" s="139"/>
      <c r="BD6" s="139"/>
      <c r="BE6" s="139"/>
      <c r="BF6" s="139"/>
      <c r="BG6" s="139"/>
      <c r="BH6" s="139"/>
      <c r="BI6" s="53">
        <f t="shared" si="9"/>
        <v>100</v>
      </c>
    </row>
    <row r="7" spans="1:61">
      <c r="A7" s="185" t="s">
        <v>28</v>
      </c>
      <c r="B7" s="183">
        <v>1</v>
      </c>
      <c r="C7" s="183">
        <v>1</v>
      </c>
      <c r="D7" s="183">
        <v>0</v>
      </c>
      <c r="E7" s="183">
        <v>0</v>
      </c>
      <c r="F7" s="183">
        <v>0</v>
      </c>
      <c r="G7" s="183">
        <v>0</v>
      </c>
      <c r="H7" s="183">
        <v>0</v>
      </c>
      <c r="I7" s="183">
        <v>0</v>
      </c>
      <c r="J7" s="183">
        <v>0</v>
      </c>
      <c r="K7" s="183">
        <v>0</v>
      </c>
      <c r="L7" s="183">
        <v>0</v>
      </c>
      <c r="M7" s="133">
        <f t="shared" si="3"/>
        <v>2</v>
      </c>
      <c r="N7" s="183">
        <v>0</v>
      </c>
      <c r="O7" s="183">
        <v>0</v>
      </c>
      <c r="P7" s="183"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183">
        <v>0</v>
      </c>
      <c r="Y7" s="133">
        <f t="shared" si="5"/>
        <v>0</v>
      </c>
      <c r="Z7" s="183">
        <v>9</v>
      </c>
      <c r="AA7" s="183">
        <v>9</v>
      </c>
      <c r="AB7" s="183">
        <v>0</v>
      </c>
      <c r="AC7" s="183">
        <v>0</v>
      </c>
      <c r="AD7" s="183">
        <v>0</v>
      </c>
      <c r="AE7" s="183">
        <v>0</v>
      </c>
      <c r="AF7" s="183">
        <v>0</v>
      </c>
      <c r="AG7" s="183">
        <v>0</v>
      </c>
      <c r="AH7" s="183">
        <v>0</v>
      </c>
      <c r="AI7" s="183">
        <v>0</v>
      </c>
      <c r="AJ7" s="183">
        <v>0</v>
      </c>
      <c r="AK7" s="133">
        <f t="shared" si="7"/>
        <v>18</v>
      </c>
      <c r="AL7" s="183">
        <v>9</v>
      </c>
      <c r="AM7" s="183">
        <v>9</v>
      </c>
      <c r="AN7" s="183"/>
      <c r="AO7" s="183"/>
      <c r="AP7" s="183"/>
      <c r="AQ7" s="183"/>
      <c r="AR7" s="183"/>
      <c r="AS7" s="183"/>
      <c r="AT7" s="183"/>
      <c r="AU7" s="183"/>
      <c r="AV7" s="183"/>
      <c r="AW7" s="54">
        <f t="shared" si="8"/>
        <v>9</v>
      </c>
      <c r="AX7" s="139">
        <f>IF(B7=0,0,(N7+Z7)/(B7*AL7)*100)</f>
        <v>100</v>
      </c>
      <c r="AY7" s="139">
        <f>IF(C7=0,0,(O7+AA7)/(C7*AM7)*100)</f>
        <v>100</v>
      </c>
      <c r="AZ7" s="139"/>
      <c r="BA7" s="139"/>
      <c r="BB7" s="139"/>
      <c r="BC7" s="139"/>
      <c r="BD7" s="139"/>
      <c r="BE7" s="139"/>
      <c r="BF7" s="139"/>
      <c r="BG7" s="139"/>
      <c r="BH7" s="139"/>
      <c r="BI7" s="53">
        <f t="shared" si="9"/>
        <v>100</v>
      </c>
    </row>
    <row r="8" spans="1:61">
      <c r="A8" s="184" t="s">
        <v>30</v>
      </c>
      <c r="B8" s="183">
        <v>2</v>
      </c>
      <c r="C8" s="183">
        <v>1</v>
      </c>
      <c r="D8" s="183">
        <v>1</v>
      </c>
      <c r="E8" s="183">
        <v>2</v>
      </c>
      <c r="F8" s="183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133">
        <f t="shared" si="3"/>
        <v>6</v>
      </c>
      <c r="N8" s="183">
        <v>0</v>
      </c>
      <c r="O8" s="183">
        <v>0</v>
      </c>
      <c r="P8" s="183">
        <v>0</v>
      </c>
      <c r="Q8" s="183">
        <v>0</v>
      </c>
      <c r="R8" s="183">
        <v>0</v>
      </c>
      <c r="S8" s="183">
        <v>0</v>
      </c>
      <c r="T8" s="183">
        <v>0</v>
      </c>
      <c r="U8" s="183">
        <v>0</v>
      </c>
      <c r="V8" s="183">
        <v>0</v>
      </c>
      <c r="W8" s="183">
        <v>0</v>
      </c>
      <c r="X8" s="183">
        <v>0</v>
      </c>
      <c r="Y8" s="133">
        <f t="shared" si="5"/>
        <v>0</v>
      </c>
      <c r="Z8" s="183">
        <v>18</v>
      </c>
      <c r="AA8" s="183">
        <v>9</v>
      </c>
      <c r="AB8" s="183">
        <v>9</v>
      </c>
      <c r="AC8" s="183">
        <v>20</v>
      </c>
      <c r="AD8" s="183">
        <v>0</v>
      </c>
      <c r="AE8" s="183">
        <v>0</v>
      </c>
      <c r="AF8" s="183">
        <v>0</v>
      </c>
      <c r="AG8" s="183">
        <v>0</v>
      </c>
      <c r="AH8" s="183">
        <v>0</v>
      </c>
      <c r="AI8" s="183">
        <v>0</v>
      </c>
      <c r="AJ8" s="183">
        <v>0</v>
      </c>
      <c r="AK8" s="133">
        <f t="shared" si="7"/>
        <v>56</v>
      </c>
      <c r="AL8" s="183">
        <v>9</v>
      </c>
      <c r="AM8" s="183">
        <v>9</v>
      </c>
      <c r="AN8" s="183">
        <v>9</v>
      </c>
      <c r="AO8" s="183">
        <v>10</v>
      </c>
      <c r="AP8" s="183"/>
      <c r="AQ8" s="183"/>
      <c r="AR8" s="183"/>
      <c r="AS8" s="183"/>
      <c r="AT8" s="183"/>
      <c r="AU8" s="183"/>
      <c r="AV8" s="183"/>
      <c r="AW8" s="54">
        <f t="shared" si="8"/>
        <v>9.25</v>
      </c>
      <c r="AX8" s="139">
        <f>IF(B8=0,0,(N8+Z8)/(B8*AL8)*100)</f>
        <v>100</v>
      </c>
      <c r="AY8" s="139">
        <f>IF(C8=0,0,(O8+AA8)/(C8*AM8)*100)</f>
        <v>100</v>
      </c>
      <c r="AZ8" s="139">
        <f>IF(D8=0,0,(P8+AB8)/(D8*AN8)*100)</f>
        <v>100</v>
      </c>
      <c r="BA8" s="139">
        <f>IF(E8=0,0,(Q8+AC8)/(E8*AO8)*100)</f>
        <v>100</v>
      </c>
      <c r="BB8" s="139"/>
      <c r="BC8" s="139"/>
      <c r="BD8" s="139"/>
      <c r="BE8" s="139"/>
      <c r="BF8" s="139"/>
      <c r="BG8" s="139"/>
      <c r="BH8" s="139"/>
      <c r="BI8" s="53">
        <f t="shared" si="9"/>
        <v>100</v>
      </c>
    </row>
    <row r="9" spans="1:61">
      <c r="A9" s="34" t="s">
        <v>45</v>
      </c>
      <c r="B9" s="25">
        <f t="shared" ref="B9:L9" si="10">SUM(B10:B13)</f>
        <v>0</v>
      </c>
      <c r="C9" s="25">
        <f t="shared" si="10"/>
        <v>1</v>
      </c>
      <c r="D9" s="25">
        <f t="shared" si="10"/>
        <v>0</v>
      </c>
      <c r="E9" s="25">
        <f t="shared" si="10"/>
        <v>0</v>
      </c>
      <c r="F9" s="25">
        <f t="shared" si="10"/>
        <v>2</v>
      </c>
      <c r="G9" s="25">
        <f t="shared" si="10"/>
        <v>0</v>
      </c>
      <c r="H9" s="25">
        <f t="shared" si="10"/>
        <v>0</v>
      </c>
      <c r="I9" s="25">
        <f t="shared" si="10"/>
        <v>0</v>
      </c>
      <c r="J9" s="25">
        <f t="shared" si="10"/>
        <v>1</v>
      </c>
      <c r="K9" s="25">
        <f t="shared" si="10"/>
        <v>1</v>
      </c>
      <c r="L9" s="25">
        <f t="shared" si="10"/>
        <v>0</v>
      </c>
      <c r="M9" s="133">
        <f t="shared" si="3"/>
        <v>5</v>
      </c>
      <c r="N9" s="25">
        <f t="shared" ref="N9:X9" si="11">SUM(N10:N13)</f>
        <v>0</v>
      </c>
      <c r="O9" s="25">
        <f t="shared" si="11"/>
        <v>0</v>
      </c>
      <c r="P9" s="25">
        <f t="shared" si="11"/>
        <v>0</v>
      </c>
      <c r="Q9" s="25">
        <f t="shared" si="11"/>
        <v>0</v>
      </c>
      <c r="R9" s="25">
        <f t="shared" si="11"/>
        <v>0</v>
      </c>
      <c r="S9" s="25">
        <f t="shared" si="11"/>
        <v>0</v>
      </c>
      <c r="T9" s="25">
        <f t="shared" si="11"/>
        <v>0</v>
      </c>
      <c r="U9" s="25">
        <f t="shared" si="11"/>
        <v>0</v>
      </c>
      <c r="V9" s="25">
        <f t="shared" si="11"/>
        <v>0</v>
      </c>
      <c r="W9" s="25">
        <f t="shared" si="11"/>
        <v>0</v>
      </c>
      <c r="X9" s="25">
        <f t="shared" si="11"/>
        <v>0</v>
      </c>
      <c r="Y9" s="133">
        <f t="shared" si="5"/>
        <v>0</v>
      </c>
      <c r="Z9" s="25">
        <f t="shared" ref="Z9:AJ9" si="12">SUM(Z10:Z13)</f>
        <v>0</v>
      </c>
      <c r="AA9" s="25">
        <f t="shared" si="12"/>
        <v>11</v>
      </c>
      <c r="AB9" s="25">
        <f t="shared" si="12"/>
        <v>0</v>
      </c>
      <c r="AC9" s="25">
        <f t="shared" si="12"/>
        <v>0</v>
      </c>
      <c r="AD9" s="25">
        <f t="shared" si="12"/>
        <v>27</v>
      </c>
      <c r="AE9" s="25">
        <f t="shared" si="12"/>
        <v>0</v>
      </c>
      <c r="AF9" s="25">
        <f t="shared" si="12"/>
        <v>0</v>
      </c>
      <c r="AG9" s="25">
        <f t="shared" si="12"/>
        <v>0</v>
      </c>
      <c r="AH9" s="25">
        <f t="shared" si="12"/>
        <v>15</v>
      </c>
      <c r="AI9" s="25">
        <f t="shared" si="12"/>
        <v>14</v>
      </c>
      <c r="AJ9" s="25">
        <f t="shared" si="12"/>
        <v>0</v>
      </c>
      <c r="AK9" s="133">
        <f t="shared" si="7"/>
        <v>67</v>
      </c>
      <c r="AL9" s="25"/>
      <c r="AM9" s="25">
        <f>AVERAGE(AM10:AM13)</f>
        <v>11</v>
      </c>
      <c r="AN9" s="25"/>
      <c r="AO9" s="25"/>
      <c r="AP9" s="25">
        <f>AVERAGE(AP10:AP13)</f>
        <v>13.5</v>
      </c>
      <c r="AQ9" s="25"/>
      <c r="AR9" s="25"/>
      <c r="AS9" s="25"/>
      <c r="AT9" s="25">
        <f>AVERAGE(AT10:AT13)</f>
        <v>15</v>
      </c>
      <c r="AU9" s="25">
        <f>AVERAGE(AU10:AU13)</f>
        <v>15</v>
      </c>
      <c r="AV9" s="25"/>
      <c r="AW9" s="54">
        <f t="shared" si="8"/>
        <v>13.625</v>
      </c>
      <c r="AX9" s="60"/>
      <c r="AY9" s="60">
        <f>AVERAGE(AY10:AY13)</f>
        <v>100</v>
      </c>
      <c r="AZ9" s="60"/>
      <c r="BA9" s="60"/>
      <c r="BB9" s="60">
        <f>AVERAGE(BB10:BB13)</f>
        <v>100</v>
      </c>
      <c r="BC9" s="60"/>
      <c r="BD9" s="60"/>
      <c r="BE9" s="60"/>
      <c r="BF9" s="60">
        <f>AVERAGE(BF10:BF13)</f>
        <v>100</v>
      </c>
      <c r="BG9" s="60">
        <f>AVERAGE(BG10:BG13)</f>
        <v>93.333333333333329</v>
      </c>
      <c r="BH9" s="60"/>
      <c r="BI9" s="53">
        <f t="shared" si="9"/>
        <v>98.333333333333329</v>
      </c>
    </row>
    <row r="10" spans="1:61">
      <c r="A10" s="396" t="s">
        <v>60</v>
      </c>
      <c r="B10" s="397">
        <v>0</v>
      </c>
      <c r="C10" s="397">
        <v>0</v>
      </c>
      <c r="D10" s="397">
        <v>0</v>
      </c>
      <c r="E10" s="397">
        <v>0</v>
      </c>
      <c r="F10" s="397">
        <v>0</v>
      </c>
      <c r="G10" s="397">
        <v>0</v>
      </c>
      <c r="H10" s="397">
        <v>0</v>
      </c>
      <c r="I10" s="397">
        <v>0</v>
      </c>
      <c r="J10" s="397">
        <v>0</v>
      </c>
      <c r="K10" s="397">
        <v>1</v>
      </c>
      <c r="L10" s="397">
        <v>0</v>
      </c>
      <c r="M10" s="133">
        <f t="shared" si="3"/>
        <v>1</v>
      </c>
      <c r="N10" s="397">
        <v>0</v>
      </c>
      <c r="O10" s="397">
        <v>0</v>
      </c>
      <c r="P10" s="397">
        <v>0</v>
      </c>
      <c r="Q10" s="397">
        <v>0</v>
      </c>
      <c r="R10" s="397">
        <v>0</v>
      </c>
      <c r="S10" s="397">
        <v>0</v>
      </c>
      <c r="T10" s="397">
        <v>0</v>
      </c>
      <c r="U10" s="397">
        <v>0</v>
      </c>
      <c r="V10" s="397">
        <v>0</v>
      </c>
      <c r="W10" s="397">
        <v>0</v>
      </c>
      <c r="X10" s="397">
        <v>0</v>
      </c>
      <c r="Y10" s="133">
        <f t="shared" si="5"/>
        <v>0</v>
      </c>
      <c r="Z10" s="397">
        <v>0</v>
      </c>
      <c r="AA10" s="397">
        <v>0</v>
      </c>
      <c r="AB10" s="397">
        <v>0</v>
      </c>
      <c r="AC10" s="397">
        <v>0</v>
      </c>
      <c r="AD10" s="397">
        <v>0</v>
      </c>
      <c r="AE10" s="397">
        <v>0</v>
      </c>
      <c r="AF10" s="397">
        <v>0</v>
      </c>
      <c r="AG10" s="397">
        <v>0</v>
      </c>
      <c r="AH10" s="397">
        <v>0</v>
      </c>
      <c r="AI10" s="397">
        <v>14</v>
      </c>
      <c r="AJ10" s="397">
        <v>0</v>
      </c>
      <c r="AK10" s="133">
        <f t="shared" si="7"/>
        <v>14</v>
      </c>
      <c r="AL10" s="397"/>
      <c r="AM10" s="397"/>
      <c r="AN10" s="397"/>
      <c r="AO10" s="397"/>
      <c r="AP10" s="397"/>
      <c r="AQ10" s="397"/>
      <c r="AR10" s="397"/>
      <c r="AS10" s="397"/>
      <c r="AT10" s="397"/>
      <c r="AU10" s="397">
        <v>15</v>
      </c>
      <c r="AV10" s="397"/>
      <c r="AW10" s="54">
        <f t="shared" si="8"/>
        <v>15</v>
      </c>
      <c r="AX10" s="348"/>
      <c r="AY10" s="348"/>
      <c r="AZ10" s="348"/>
      <c r="BA10" s="348"/>
      <c r="BB10" s="348"/>
      <c r="BC10" s="348"/>
      <c r="BD10" s="348"/>
      <c r="BE10" s="348"/>
      <c r="BF10" s="348"/>
      <c r="BG10" s="348">
        <v>93.333333333333329</v>
      </c>
      <c r="BH10" s="348"/>
      <c r="BI10" s="53">
        <f t="shared" si="9"/>
        <v>93.333333333333329</v>
      </c>
    </row>
    <row r="11" spans="1:61">
      <c r="A11" s="396" t="s">
        <v>70</v>
      </c>
      <c r="B11" s="397">
        <v>0</v>
      </c>
      <c r="C11" s="397">
        <v>0</v>
      </c>
      <c r="D11" s="397">
        <v>0</v>
      </c>
      <c r="E11" s="397">
        <v>0</v>
      </c>
      <c r="F11" s="397">
        <v>1</v>
      </c>
      <c r="G11" s="397">
        <v>0</v>
      </c>
      <c r="H11" s="397">
        <v>0</v>
      </c>
      <c r="I11" s="397">
        <v>0</v>
      </c>
      <c r="J11" s="397">
        <v>0</v>
      </c>
      <c r="K11" s="397">
        <v>0</v>
      </c>
      <c r="L11" s="397">
        <v>0</v>
      </c>
      <c r="M11" s="133">
        <f t="shared" si="3"/>
        <v>1</v>
      </c>
      <c r="N11" s="397">
        <v>0</v>
      </c>
      <c r="O11" s="397">
        <v>0</v>
      </c>
      <c r="P11" s="397">
        <v>0</v>
      </c>
      <c r="Q11" s="397">
        <v>0</v>
      </c>
      <c r="R11" s="397">
        <v>0</v>
      </c>
      <c r="S11" s="397">
        <v>0</v>
      </c>
      <c r="T11" s="397">
        <v>0</v>
      </c>
      <c r="U11" s="397">
        <v>0</v>
      </c>
      <c r="V11" s="397">
        <v>0</v>
      </c>
      <c r="W11" s="397">
        <v>0</v>
      </c>
      <c r="X11" s="397">
        <v>0</v>
      </c>
      <c r="Y11" s="133">
        <f t="shared" si="5"/>
        <v>0</v>
      </c>
      <c r="Z11" s="397">
        <v>0</v>
      </c>
      <c r="AA11" s="397">
        <v>0</v>
      </c>
      <c r="AB11" s="397">
        <v>0</v>
      </c>
      <c r="AC11" s="397">
        <v>0</v>
      </c>
      <c r="AD11" s="397">
        <v>13</v>
      </c>
      <c r="AE11" s="397">
        <v>0</v>
      </c>
      <c r="AF11" s="397">
        <v>0</v>
      </c>
      <c r="AG11" s="397">
        <v>0</v>
      </c>
      <c r="AH11" s="397">
        <v>0</v>
      </c>
      <c r="AI11" s="397">
        <v>0</v>
      </c>
      <c r="AJ11" s="397">
        <v>0</v>
      </c>
      <c r="AK11" s="133">
        <f t="shared" si="7"/>
        <v>13</v>
      </c>
      <c r="AL11" s="397"/>
      <c r="AM11" s="397"/>
      <c r="AN11" s="397"/>
      <c r="AO11" s="397"/>
      <c r="AP11" s="397">
        <v>13</v>
      </c>
      <c r="AQ11" s="397"/>
      <c r="AR11" s="397"/>
      <c r="AS11" s="397"/>
      <c r="AT11" s="397"/>
      <c r="AU11" s="397"/>
      <c r="AV11" s="397"/>
      <c r="AW11" s="54">
        <f t="shared" si="8"/>
        <v>13</v>
      </c>
      <c r="AX11" s="348"/>
      <c r="AY11" s="348"/>
      <c r="AZ11" s="348"/>
      <c r="BA11" s="348"/>
      <c r="BB11" s="348">
        <v>100</v>
      </c>
      <c r="BC11" s="348"/>
      <c r="BD11" s="348"/>
      <c r="BE11" s="348"/>
      <c r="BF11" s="348"/>
      <c r="BG11" s="348"/>
      <c r="BH11" s="348"/>
      <c r="BI11" s="53">
        <f t="shared" si="9"/>
        <v>100</v>
      </c>
    </row>
    <row r="12" spans="1:61">
      <c r="A12" s="396" t="s">
        <v>72</v>
      </c>
      <c r="B12" s="397">
        <v>0</v>
      </c>
      <c r="C12" s="397">
        <v>1</v>
      </c>
      <c r="D12" s="397">
        <v>0</v>
      </c>
      <c r="E12" s="397">
        <v>0</v>
      </c>
      <c r="F12" s="397">
        <v>1</v>
      </c>
      <c r="G12" s="397">
        <v>0</v>
      </c>
      <c r="H12" s="397">
        <v>0</v>
      </c>
      <c r="I12" s="397">
        <v>0</v>
      </c>
      <c r="J12" s="397">
        <v>0</v>
      </c>
      <c r="K12" s="397">
        <v>0</v>
      </c>
      <c r="L12" s="397">
        <v>0</v>
      </c>
      <c r="M12" s="133">
        <f t="shared" si="3"/>
        <v>2</v>
      </c>
      <c r="N12" s="397">
        <v>0</v>
      </c>
      <c r="O12" s="397">
        <v>0</v>
      </c>
      <c r="P12" s="397">
        <v>0</v>
      </c>
      <c r="Q12" s="397">
        <v>0</v>
      </c>
      <c r="R12" s="397">
        <v>0</v>
      </c>
      <c r="S12" s="397">
        <v>0</v>
      </c>
      <c r="T12" s="397">
        <v>0</v>
      </c>
      <c r="U12" s="397">
        <v>0</v>
      </c>
      <c r="V12" s="397">
        <v>0</v>
      </c>
      <c r="W12" s="397">
        <v>0</v>
      </c>
      <c r="X12" s="397">
        <v>0</v>
      </c>
      <c r="Y12" s="133">
        <f t="shared" si="5"/>
        <v>0</v>
      </c>
      <c r="Z12" s="397">
        <v>0</v>
      </c>
      <c r="AA12" s="397">
        <v>11</v>
      </c>
      <c r="AB12" s="397">
        <v>0</v>
      </c>
      <c r="AC12" s="397">
        <v>0</v>
      </c>
      <c r="AD12" s="397">
        <v>14</v>
      </c>
      <c r="AE12" s="397">
        <v>0</v>
      </c>
      <c r="AF12" s="397">
        <v>0</v>
      </c>
      <c r="AG12" s="397">
        <v>0</v>
      </c>
      <c r="AH12" s="397">
        <v>0</v>
      </c>
      <c r="AI12" s="397">
        <v>0</v>
      </c>
      <c r="AJ12" s="397">
        <v>0</v>
      </c>
      <c r="AK12" s="133">
        <f t="shared" si="7"/>
        <v>25</v>
      </c>
      <c r="AL12" s="397"/>
      <c r="AM12" s="397">
        <v>11</v>
      </c>
      <c r="AN12" s="397"/>
      <c r="AO12" s="397"/>
      <c r="AP12" s="397">
        <v>14</v>
      </c>
      <c r="AQ12" s="397"/>
      <c r="AR12" s="397"/>
      <c r="AS12" s="397"/>
      <c r="AT12" s="397"/>
      <c r="AU12" s="397"/>
      <c r="AV12" s="397"/>
      <c r="AW12" s="54">
        <f t="shared" si="8"/>
        <v>12.5</v>
      </c>
      <c r="AX12" s="348"/>
      <c r="AY12" s="348">
        <v>100</v>
      </c>
      <c r="AZ12" s="348"/>
      <c r="BA12" s="348"/>
      <c r="BB12" s="348">
        <v>100</v>
      </c>
      <c r="BC12" s="348"/>
      <c r="BD12" s="348"/>
      <c r="BE12" s="348"/>
      <c r="BF12" s="348"/>
      <c r="BG12" s="348"/>
      <c r="BH12" s="348"/>
      <c r="BI12" s="53">
        <f t="shared" si="9"/>
        <v>100</v>
      </c>
    </row>
    <row r="13" spans="1:61">
      <c r="A13" s="396" t="s">
        <v>75</v>
      </c>
      <c r="B13" s="397">
        <v>0</v>
      </c>
      <c r="C13" s="397">
        <v>0</v>
      </c>
      <c r="D13" s="397">
        <v>0</v>
      </c>
      <c r="E13" s="397">
        <v>0</v>
      </c>
      <c r="F13" s="397">
        <v>0</v>
      </c>
      <c r="G13" s="397">
        <v>0</v>
      </c>
      <c r="H13" s="397">
        <v>0</v>
      </c>
      <c r="I13" s="397">
        <v>0</v>
      </c>
      <c r="J13" s="397">
        <v>1</v>
      </c>
      <c r="K13" s="397">
        <v>0</v>
      </c>
      <c r="L13" s="397">
        <v>0</v>
      </c>
      <c r="M13" s="133">
        <f t="shared" si="3"/>
        <v>1</v>
      </c>
      <c r="N13" s="397">
        <v>0</v>
      </c>
      <c r="O13" s="397">
        <v>0</v>
      </c>
      <c r="P13" s="397">
        <v>0</v>
      </c>
      <c r="Q13" s="397">
        <v>0</v>
      </c>
      <c r="R13" s="397">
        <v>0</v>
      </c>
      <c r="S13" s="397">
        <v>0</v>
      </c>
      <c r="T13" s="397">
        <v>0</v>
      </c>
      <c r="U13" s="397">
        <v>0</v>
      </c>
      <c r="V13" s="397">
        <v>0</v>
      </c>
      <c r="W13" s="397">
        <v>0</v>
      </c>
      <c r="X13" s="397">
        <v>0</v>
      </c>
      <c r="Y13" s="133">
        <f t="shared" si="5"/>
        <v>0</v>
      </c>
      <c r="Z13" s="397">
        <v>0</v>
      </c>
      <c r="AA13" s="397">
        <v>0</v>
      </c>
      <c r="AB13" s="397">
        <v>0</v>
      </c>
      <c r="AC13" s="397">
        <v>0</v>
      </c>
      <c r="AD13" s="397">
        <v>0</v>
      </c>
      <c r="AE13" s="397">
        <v>0</v>
      </c>
      <c r="AF13" s="397">
        <v>0</v>
      </c>
      <c r="AG13" s="397">
        <v>0</v>
      </c>
      <c r="AH13" s="397">
        <v>15</v>
      </c>
      <c r="AI13" s="397">
        <v>0</v>
      </c>
      <c r="AJ13" s="397">
        <v>0</v>
      </c>
      <c r="AK13" s="133">
        <f t="shared" si="7"/>
        <v>15</v>
      </c>
      <c r="AL13" s="397"/>
      <c r="AM13" s="397"/>
      <c r="AN13" s="397"/>
      <c r="AO13" s="397"/>
      <c r="AP13" s="397"/>
      <c r="AQ13" s="397"/>
      <c r="AR13" s="397"/>
      <c r="AS13" s="397"/>
      <c r="AT13" s="397">
        <v>15</v>
      </c>
      <c r="AU13" s="397"/>
      <c r="AV13" s="397"/>
      <c r="AW13" s="54">
        <f t="shared" si="8"/>
        <v>15</v>
      </c>
      <c r="AX13" s="348"/>
      <c r="AY13" s="348"/>
      <c r="AZ13" s="348"/>
      <c r="BA13" s="348"/>
      <c r="BB13" s="348"/>
      <c r="BC13" s="348"/>
      <c r="BD13" s="348"/>
      <c r="BE13" s="348"/>
      <c r="BF13" s="348">
        <v>100</v>
      </c>
      <c r="BG13" s="348"/>
      <c r="BH13" s="348"/>
      <c r="BI13" s="53">
        <f t="shared" si="9"/>
        <v>100</v>
      </c>
    </row>
    <row r="14" spans="1:61">
      <c r="A14" s="33" t="s">
        <v>86</v>
      </c>
      <c r="B14" s="25">
        <f t="shared" ref="B14:L14" si="13">SUM(B15:B15)</f>
        <v>0</v>
      </c>
      <c r="C14" s="25">
        <f t="shared" si="13"/>
        <v>0</v>
      </c>
      <c r="D14" s="25">
        <f t="shared" si="13"/>
        <v>1</v>
      </c>
      <c r="E14" s="25">
        <f t="shared" si="13"/>
        <v>0</v>
      </c>
      <c r="F14" s="25">
        <f t="shared" si="13"/>
        <v>0</v>
      </c>
      <c r="G14" s="25">
        <f t="shared" si="13"/>
        <v>0</v>
      </c>
      <c r="H14" s="25">
        <f t="shared" si="13"/>
        <v>0</v>
      </c>
      <c r="I14" s="25">
        <f t="shared" si="13"/>
        <v>0</v>
      </c>
      <c r="J14" s="25">
        <f t="shared" si="13"/>
        <v>0</v>
      </c>
      <c r="K14" s="25">
        <f t="shared" si="13"/>
        <v>0</v>
      </c>
      <c r="L14" s="25">
        <f t="shared" si="13"/>
        <v>0</v>
      </c>
      <c r="M14" s="133">
        <f t="shared" si="3"/>
        <v>1</v>
      </c>
      <c r="N14" s="25">
        <f t="shared" ref="N14:X14" si="14">SUM(N15:N15)</f>
        <v>0</v>
      </c>
      <c r="O14" s="25">
        <f t="shared" si="14"/>
        <v>0</v>
      </c>
      <c r="P14" s="25">
        <f t="shared" si="14"/>
        <v>3</v>
      </c>
      <c r="Q14" s="25">
        <f t="shared" si="14"/>
        <v>0</v>
      </c>
      <c r="R14" s="25">
        <f t="shared" si="14"/>
        <v>0</v>
      </c>
      <c r="S14" s="25">
        <f t="shared" si="14"/>
        <v>0</v>
      </c>
      <c r="T14" s="25">
        <f t="shared" si="14"/>
        <v>0</v>
      </c>
      <c r="U14" s="25">
        <f t="shared" si="14"/>
        <v>0</v>
      </c>
      <c r="V14" s="25">
        <f t="shared" si="14"/>
        <v>0</v>
      </c>
      <c r="W14" s="25">
        <f t="shared" si="14"/>
        <v>0</v>
      </c>
      <c r="X14" s="25">
        <f t="shared" si="14"/>
        <v>0</v>
      </c>
      <c r="Y14" s="133">
        <f t="shared" si="5"/>
        <v>3</v>
      </c>
      <c r="Z14" s="25">
        <f t="shared" ref="Z14:AJ14" si="15">SUM(Z15:Z15)</f>
        <v>0</v>
      </c>
      <c r="AA14" s="25">
        <f t="shared" si="15"/>
        <v>0</v>
      </c>
      <c r="AB14" s="25">
        <f t="shared" si="15"/>
        <v>0</v>
      </c>
      <c r="AC14" s="25">
        <f t="shared" si="15"/>
        <v>0</v>
      </c>
      <c r="AD14" s="25">
        <f t="shared" si="15"/>
        <v>0</v>
      </c>
      <c r="AE14" s="25">
        <f t="shared" si="15"/>
        <v>0</v>
      </c>
      <c r="AF14" s="25">
        <f t="shared" si="15"/>
        <v>0</v>
      </c>
      <c r="AG14" s="25">
        <f t="shared" si="15"/>
        <v>0</v>
      </c>
      <c r="AH14" s="25">
        <f t="shared" si="15"/>
        <v>0</v>
      </c>
      <c r="AI14" s="25">
        <f t="shared" si="15"/>
        <v>0</v>
      </c>
      <c r="AJ14" s="25">
        <f t="shared" si="15"/>
        <v>0</v>
      </c>
      <c r="AK14" s="133">
        <f t="shared" si="7"/>
        <v>0</v>
      </c>
      <c r="AL14" s="25"/>
      <c r="AM14" s="25"/>
      <c r="AN14" s="25">
        <f>AVERAGE(AN15:AN15)</f>
        <v>7</v>
      </c>
      <c r="AO14" s="25"/>
      <c r="AP14" s="25"/>
      <c r="AQ14" s="25"/>
      <c r="AR14" s="25"/>
      <c r="AS14" s="25"/>
      <c r="AT14" s="25"/>
      <c r="AU14" s="25"/>
      <c r="AV14" s="25"/>
      <c r="AW14" s="54">
        <f t="shared" si="8"/>
        <v>7</v>
      </c>
      <c r="AX14" s="60"/>
      <c r="AY14" s="60"/>
      <c r="AZ14" s="60">
        <f>AVERAGE(AZ15:AZ15)</f>
        <v>42.857142857142854</v>
      </c>
      <c r="BA14" s="60"/>
      <c r="BB14" s="60"/>
      <c r="BC14" s="60"/>
      <c r="BD14" s="60"/>
      <c r="BE14" s="60"/>
      <c r="BF14" s="60"/>
      <c r="BG14" s="60"/>
      <c r="BH14" s="60"/>
      <c r="BI14" s="53">
        <f t="shared" si="9"/>
        <v>42.857142857142854</v>
      </c>
    </row>
    <row r="15" spans="1:61">
      <c r="A15" s="121" t="s">
        <v>89</v>
      </c>
      <c r="B15" s="120">
        <v>0</v>
      </c>
      <c r="C15" s="120">
        <v>0</v>
      </c>
      <c r="D15" s="120">
        <v>1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33">
        <f t="shared" si="3"/>
        <v>1</v>
      </c>
      <c r="N15" s="120">
        <v>0</v>
      </c>
      <c r="O15" s="120">
        <v>0</v>
      </c>
      <c r="P15" s="120">
        <v>3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33">
        <f t="shared" si="5"/>
        <v>3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33">
        <f t="shared" si="7"/>
        <v>0</v>
      </c>
      <c r="AL15" s="120"/>
      <c r="AM15" s="120"/>
      <c r="AN15" s="120">
        <v>7</v>
      </c>
      <c r="AO15" s="120"/>
      <c r="AP15" s="120"/>
      <c r="AQ15" s="120"/>
      <c r="AR15" s="120"/>
      <c r="AS15" s="120"/>
      <c r="AT15" s="120"/>
      <c r="AU15" s="120"/>
      <c r="AV15" s="120"/>
      <c r="AW15" s="54">
        <f t="shared" si="8"/>
        <v>7</v>
      </c>
      <c r="AX15" s="142"/>
      <c r="AY15" s="142"/>
      <c r="AZ15" s="142">
        <f>IF(D15=0,0,(P15+AB15)/(D15*AN15)*100)</f>
        <v>42.857142857142854</v>
      </c>
      <c r="BA15" s="142"/>
      <c r="BB15" s="142"/>
      <c r="BC15" s="142"/>
      <c r="BD15" s="142"/>
      <c r="BE15" s="142"/>
      <c r="BF15" s="142"/>
      <c r="BG15" s="142"/>
      <c r="BH15" s="142"/>
      <c r="BI15" s="53">
        <f t="shared" si="9"/>
        <v>42.857142857142854</v>
      </c>
    </row>
    <row r="16" spans="1:61">
      <c r="A16" s="33" t="s">
        <v>107</v>
      </c>
      <c r="B16" s="25">
        <f t="shared" ref="B16:L16" si="16">SUM(B17:B18)</f>
        <v>0</v>
      </c>
      <c r="C16" s="25">
        <f t="shared" si="16"/>
        <v>2</v>
      </c>
      <c r="D16" s="25">
        <f t="shared" si="16"/>
        <v>0</v>
      </c>
      <c r="E16" s="25">
        <f t="shared" si="16"/>
        <v>1</v>
      </c>
      <c r="F16" s="25">
        <f t="shared" si="16"/>
        <v>0</v>
      </c>
      <c r="G16" s="25">
        <f t="shared" si="16"/>
        <v>0</v>
      </c>
      <c r="H16" s="25">
        <f t="shared" si="16"/>
        <v>0</v>
      </c>
      <c r="I16" s="25">
        <f t="shared" si="16"/>
        <v>0</v>
      </c>
      <c r="J16" s="25">
        <f t="shared" si="16"/>
        <v>0</v>
      </c>
      <c r="K16" s="25">
        <f t="shared" si="16"/>
        <v>0</v>
      </c>
      <c r="L16" s="25">
        <f t="shared" si="16"/>
        <v>0</v>
      </c>
      <c r="M16" s="133">
        <f t="shared" si="3"/>
        <v>3</v>
      </c>
      <c r="N16" s="25">
        <f t="shared" ref="N16:X16" si="17">SUM(N17:N18)</f>
        <v>0</v>
      </c>
      <c r="O16" s="25">
        <f t="shared" si="17"/>
        <v>12</v>
      </c>
      <c r="P16" s="25">
        <f t="shared" si="17"/>
        <v>0</v>
      </c>
      <c r="Q16" s="25">
        <f t="shared" si="17"/>
        <v>12</v>
      </c>
      <c r="R16" s="25">
        <f t="shared" si="17"/>
        <v>0</v>
      </c>
      <c r="S16" s="25">
        <f t="shared" si="17"/>
        <v>0</v>
      </c>
      <c r="T16" s="25">
        <f t="shared" si="17"/>
        <v>0</v>
      </c>
      <c r="U16" s="25">
        <f t="shared" si="17"/>
        <v>0</v>
      </c>
      <c r="V16" s="25">
        <f t="shared" si="17"/>
        <v>0</v>
      </c>
      <c r="W16" s="25">
        <f t="shared" si="17"/>
        <v>0</v>
      </c>
      <c r="X16" s="25">
        <f t="shared" si="17"/>
        <v>0</v>
      </c>
      <c r="Y16" s="133">
        <f t="shared" si="5"/>
        <v>24</v>
      </c>
      <c r="Z16" s="25">
        <f t="shared" ref="Z16:AJ16" si="18">SUM(Z17:Z18)</f>
        <v>0</v>
      </c>
      <c r="AA16" s="25">
        <f t="shared" si="18"/>
        <v>4</v>
      </c>
      <c r="AB16" s="25">
        <f t="shared" si="18"/>
        <v>0</v>
      </c>
      <c r="AC16" s="25">
        <f t="shared" si="18"/>
        <v>0</v>
      </c>
      <c r="AD16" s="25">
        <f t="shared" si="18"/>
        <v>0</v>
      </c>
      <c r="AE16" s="25">
        <f t="shared" si="18"/>
        <v>0</v>
      </c>
      <c r="AF16" s="25">
        <f t="shared" si="18"/>
        <v>0</v>
      </c>
      <c r="AG16" s="25">
        <f t="shared" si="18"/>
        <v>0</v>
      </c>
      <c r="AH16" s="25">
        <f t="shared" si="18"/>
        <v>0</v>
      </c>
      <c r="AI16" s="25">
        <f t="shared" si="18"/>
        <v>0</v>
      </c>
      <c r="AJ16" s="25">
        <f t="shared" si="18"/>
        <v>0</v>
      </c>
      <c r="AK16" s="133">
        <f t="shared" si="7"/>
        <v>4</v>
      </c>
      <c r="AL16" s="25"/>
      <c r="AM16" s="25">
        <f>AVERAGE(AM17:AM18)</f>
        <v>8</v>
      </c>
      <c r="AN16" s="25"/>
      <c r="AO16" s="25">
        <f>AVERAGE(AO17:AO18)</f>
        <v>12</v>
      </c>
      <c r="AP16" s="25"/>
      <c r="AQ16" s="25"/>
      <c r="AR16" s="25"/>
      <c r="AS16" s="25"/>
      <c r="AT16" s="25"/>
      <c r="AU16" s="25"/>
      <c r="AV16" s="25"/>
      <c r="AW16" s="54">
        <f t="shared" si="8"/>
        <v>10</v>
      </c>
      <c r="AX16" s="60"/>
      <c r="AY16" s="60">
        <f>AVERAGE(AY17:AY18)</f>
        <v>100</v>
      </c>
      <c r="AZ16" s="60"/>
      <c r="BA16" s="60">
        <f>AVERAGE(BA17:BA18)</f>
        <v>100</v>
      </c>
      <c r="BB16" s="60"/>
      <c r="BC16" s="60"/>
      <c r="BD16" s="60"/>
      <c r="BE16" s="60"/>
      <c r="BF16" s="60"/>
      <c r="BG16" s="60"/>
      <c r="BH16" s="60"/>
      <c r="BI16" s="53">
        <f t="shared" si="9"/>
        <v>100</v>
      </c>
    </row>
    <row r="17" spans="1:61" ht="15.75">
      <c r="A17" s="220" t="s">
        <v>117</v>
      </c>
      <c r="B17" s="219">
        <v>0</v>
      </c>
      <c r="C17" s="219">
        <v>1</v>
      </c>
      <c r="D17" s="219">
        <v>0</v>
      </c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133">
        <f t="shared" si="3"/>
        <v>1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v>0</v>
      </c>
      <c r="U17" s="219">
        <v>0</v>
      </c>
      <c r="V17" s="219">
        <v>0</v>
      </c>
      <c r="W17" s="219">
        <v>0</v>
      </c>
      <c r="X17" s="219">
        <v>0</v>
      </c>
      <c r="Y17" s="133">
        <f t="shared" si="5"/>
        <v>0</v>
      </c>
      <c r="Z17" s="219">
        <v>0</v>
      </c>
      <c r="AA17" s="219">
        <v>4</v>
      </c>
      <c r="AB17" s="219">
        <v>0</v>
      </c>
      <c r="AC17" s="219">
        <v>0</v>
      </c>
      <c r="AD17" s="219">
        <v>0</v>
      </c>
      <c r="AE17" s="219">
        <v>0</v>
      </c>
      <c r="AF17" s="219">
        <v>0</v>
      </c>
      <c r="AG17" s="219">
        <v>0</v>
      </c>
      <c r="AH17" s="219">
        <v>0</v>
      </c>
      <c r="AI17" s="219">
        <v>0</v>
      </c>
      <c r="AJ17" s="219">
        <v>0</v>
      </c>
      <c r="AK17" s="133">
        <f t="shared" si="7"/>
        <v>4</v>
      </c>
      <c r="AL17" s="219"/>
      <c r="AM17" s="219">
        <v>4</v>
      </c>
      <c r="AN17" s="219"/>
      <c r="AO17" s="219"/>
      <c r="AP17" s="219"/>
      <c r="AQ17" s="219"/>
      <c r="AR17" s="219"/>
      <c r="AS17" s="219"/>
      <c r="AT17" s="219"/>
      <c r="AU17" s="219"/>
      <c r="AV17" s="219"/>
      <c r="AW17" s="54">
        <f t="shared" si="8"/>
        <v>4</v>
      </c>
      <c r="AX17" s="232"/>
      <c r="AY17" s="232">
        <f>IF(C17=0,0,(O17+AA17)/(C17*AM17)*100)</f>
        <v>100</v>
      </c>
      <c r="AZ17" s="232"/>
      <c r="BA17" s="232"/>
      <c r="BB17" s="232"/>
      <c r="BC17" s="232"/>
      <c r="BD17" s="232"/>
      <c r="BE17" s="232"/>
      <c r="BF17" s="232"/>
      <c r="BG17" s="232"/>
      <c r="BH17" s="232"/>
      <c r="BI17" s="53">
        <f t="shared" si="9"/>
        <v>100</v>
      </c>
    </row>
    <row r="18" spans="1:61" ht="15.75">
      <c r="A18" s="220" t="s">
        <v>121</v>
      </c>
      <c r="B18" s="218">
        <v>0</v>
      </c>
      <c r="C18" s="218">
        <v>1</v>
      </c>
      <c r="D18" s="218">
        <v>0</v>
      </c>
      <c r="E18" s="218">
        <v>1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133">
        <f t="shared" si="3"/>
        <v>2</v>
      </c>
      <c r="N18" s="218">
        <v>0</v>
      </c>
      <c r="O18" s="218">
        <v>12</v>
      </c>
      <c r="P18" s="218">
        <v>0</v>
      </c>
      <c r="Q18" s="218">
        <v>12</v>
      </c>
      <c r="R18" s="218">
        <v>0</v>
      </c>
      <c r="S18" s="218">
        <v>0</v>
      </c>
      <c r="T18" s="218">
        <v>0</v>
      </c>
      <c r="U18" s="218">
        <v>0</v>
      </c>
      <c r="V18" s="218">
        <v>0</v>
      </c>
      <c r="W18" s="218">
        <v>0</v>
      </c>
      <c r="X18" s="218">
        <v>0</v>
      </c>
      <c r="Y18" s="133">
        <f t="shared" si="5"/>
        <v>24</v>
      </c>
      <c r="Z18" s="218">
        <v>0</v>
      </c>
      <c r="AA18" s="218">
        <v>0</v>
      </c>
      <c r="AB18" s="218">
        <v>0</v>
      </c>
      <c r="AC18" s="218">
        <v>0</v>
      </c>
      <c r="AD18" s="218">
        <v>0</v>
      </c>
      <c r="AE18" s="218">
        <v>0</v>
      </c>
      <c r="AF18" s="218">
        <v>0</v>
      </c>
      <c r="AG18" s="218">
        <v>0</v>
      </c>
      <c r="AH18" s="218">
        <v>0</v>
      </c>
      <c r="AI18" s="218">
        <v>0</v>
      </c>
      <c r="AJ18" s="218">
        <v>0</v>
      </c>
      <c r="AK18" s="133">
        <f t="shared" si="7"/>
        <v>0</v>
      </c>
      <c r="AL18" s="218"/>
      <c r="AM18" s="218">
        <v>12</v>
      </c>
      <c r="AN18" s="218"/>
      <c r="AO18" s="218">
        <v>12</v>
      </c>
      <c r="AP18" s="218"/>
      <c r="AQ18" s="218"/>
      <c r="AR18" s="218"/>
      <c r="AS18" s="218"/>
      <c r="AT18" s="218"/>
      <c r="AU18" s="218"/>
      <c r="AV18" s="218"/>
      <c r="AW18" s="54">
        <f t="shared" si="8"/>
        <v>12</v>
      </c>
      <c r="AX18" s="232"/>
      <c r="AY18" s="232">
        <f>IF(C18=0,0,(O18+AA18)/(C18*AM18)*100)</f>
        <v>100</v>
      </c>
      <c r="AZ18" s="232"/>
      <c r="BA18" s="232">
        <f>IF(E18=0,0,(Q18+AC18)/(E18*AO18)*100)</f>
        <v>100</v>
      </c>
      <c r="BB18" s="232"/>
      <c r="BC18" s="232"/>
      <c r="BD18" s="232"/>
      <c r="BE18" s="232"/>
      <c r="BF18" s="232"/>
      <c r="BG18" s="232"/>
      <c r="BH18" s="232"/>
      <c r="BI18" s="53">
        <f t="shared" si="9"/>
        <v>100</v>
      </c>
    </row>
    <row r="19" spans="1:61">
      <c r="A19" s="33" t="s">
        <v>123</v>
      </c>
      <c r="B19" s="25">
        <f t="shared" ref="B19:L19" si="19">SUM(B20:B21)</f>
        <v>0</v>
      </c>
      <c r="C19" s="25">
        <f t="shared" si="19"/>
        <v>0</v>
      </c>
      <c r="D19" s="25">
        <f t="shared" si="19"/>
        <v>1</v>
      </c>
      <c r="E19" s="25">
        <f t="shared" si="19"/>
        <v>0</v>
      </c>
      <c r="F19" s="25">
        <f t="shared" si="19"/>
        <v>0</v>
      </c>
      <c r="G19" s="25">
        <f t="shared" si="19"/>
        <v>0</v>
      </c>
      <c r="H19" s="25">
        <f t="shared" si="19"/>
        <v>1</v>
      </c>
      <c r="I19" s="25">
        <f t="shared" si="19"/>
        <v>0</v>
      </c>
      <c r="J19" s="25">
        <f t="shared" si="19"/>
        <v>0</v>
      </c>
      <c r="K19" s="25">
        <f t="shared" si="19"/>
        <v>0</v>
      </c>
      <c r="L19" s="25">
        <f t="shared" si="19"/>
        <v>0</v>
      </c>
      <c r="M19" s="133">
        <f t="shared" si="3"/>
        <v>2</v>
      </c>
      <c r="N19" s="25">
        <f t="shared" ref="N19:X19" si="20">SUM(N20:N21)</f>
        <v>0</v>
      </c>
      <c r="O19" s="25">
        <f t="shared" si="20"/>
        <v>0</v>
      </c>
      <c r="P19" s="25">
        <f t="shared" si="20"/>
        <v>0</v>
      </c>
      <c r="Q19" s="25">
        <f t="shared" si="20"/>
        <v>0</v>
      </c>
      <c r="R19" s="25">
        <f t="shared" si="20"/>
        <v>0</v>
      </c>
      <c r="S19" s="25">
        <f t="shared" si="20"/>
        <v>0</v>
      </c>
      <c r="T19" s="25">
        <f t="shared" si="20"/>
        <v>0</v>
      </c>
      <c r="U19" s="25">
        <f t="shared" si="20"/>
        <v>0</v>
      </c>
      <c r="V19" s="25">
        <f t="shared" si="20"/>
        <v>0</v>
      </c>
      <c r="W19" s="25">
        <f t="shared" si="20"/>
        <v>0</v>
      </c>
      <c r="X19" s="25">
        <f t="shared" si="20"/>
        <v>0</v>
      </c>
      <c r="Y19" s="133">
        <f t="shared" si="5"/>
        <v>0</v>
      </c>
      <c r="Z19" s="25">
        <f t="shared" ref="Z19:AJ19" si="21">SUM(Z20:Z21)</f>
        <v>0</v>
      </c>
      <c r="AA19" s="25">
        <f t="shared" si="21"/>
        <v>0</v>
      </c>
      <c r="AB19" s="25">
        <f t="shared" si="21"/>
        <v>9</v>
      </c>
      <c r="AC19" s="25">
        <f t="shared" si="21"/>
        <v>0</v>
      </c>
      <c r="AD19" s="25">
        <f t="shared" si="21"/>
        <v>0</v>
      </c>
      <c r="AE19" s="25">
        <f t="shared" si="21"/>
        <v>0</v>
      </c>
      <c r="AF19" s="25">
        <f t="shared" si="21"/>
        <v>19</v>
      </c>
      <c r="AG19" s="25">
        <f t="shared" si="21"/>
        <v>0</v>
      </c>
      <c r="AH19" s="25">
        <f t="shared" si="21"/>
        <v>0</v>
      </c>
      <c r="AI19" s="25">
        <f t="shared" si="21"/>
        <v>0</v>
      </c>
      <c r="AJ19" s="25">
        <f t="shared" si="21"/>
        <v>0</v>
      </c>
      <c r="AK19" s="133">
        <f t="shared" si="7"/>
        <v>28</v>
      </c>
      <c r="AL19" s="25"/>
      <c r="AM19" s="25"/>
      <c r="AN19" s="25">
        <f>AVERAGE(AN20:AN21)</f>
        <v>9</v>
      </c>
      <c r="AO19" s="25"/>
      <c r="AP19" s="25"/>
      <c r="AQ19" s="25"/>
      <c r="AR19" s="25">
        <f>AVERAGE(AR20:AR21)</f>
        <v>19</v>
      </c>
      <c r="AS19" s="25"/>
      <c r="AT19" s="25"/>
      <c r="AU19" s="25"/>
      <c r="AV19" s="25"/>
      <c r="AW19" s="54">
        <f t="shared" si="8"/>
        <v>14</v>
      </c>
      <c r="AX19" s="60"/>
      <c r="AY19" s="60"/>
      <c r="AZ19" s="60">
        <f>AVERAGE(AZ20:AZ21)</f>
        <v>100</v>
      </c>
      <c r="BA19" s="60"/>
      <c r="BB19" s="60"/>
      <c r="BC19" s="60"/>
      <c r="BD19" s="60">
        <f>AVERAGE(BD20:BD21)</f>
        <v>100</v>
      </c>
      <c r="BE19" s="60"/>
      <c r="BF19" s="60"/>
      <c r="BG19" s="60"/>
      <c r="BH19" s="60"/>
      <c r="BI19" s="53">
        <f t="shared" si="9"/>
        <v>100</v>
      </c>
    </row>
    <row r="20" spans="1:61">
      <c r="A20" s="257" t="s">
        <v>124</v>
      </c>
      <c r="B20" s="258">
        <v>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1</v>
      </c>
      <c r="I20" s="258">
        <v>0</v>
      </c>
      <c r="J20" s="258">
        <v>0</v>
      </c>
      <c r="K20" s="258">
        <v>0</v>
      </c>
      <c r="L20" s="258">
        <v>0</v>
      </c>
      <c r="M20" s="133">
        <f t="shared" si="3"/>
        <v>1</v>
      </c>
      <c r="N20" s="258">
        <v>0</v>
      </c>
      <c r="O20" s="258">
        <v>0</v>
      </c>
      <c r="P20" s="258">
        <v>0</v>
      </c>
      <c r="Q20" s="258">
        <v>0</v>
      </c>
      <c r="R20" s="258">
        <v>0</v>
      </c>
      <c r="S20" s="258">
        <v>0</v>
      </c>
      <c r="T20" s="258">
        <v>0</v>
      </c>
      <c r="U20" s="258">
        <v>0</v>
      </c>
      <c r="V20" s="258">
        <v>0</v>
      </c>
      <c r="W20" s="258">
        <v>0</v>
      </c>
      <c r="X20" s="258">
        <v>0</v>
      </c>
      <c r="Y20" s="133">
        <f t="shared" si="5"/>
        <v>0</v>
      </c>
      <c r="Z20" s="258">
        <v>0</v>
      </c>
      <c r="AA20" s="258">
        <v>0</v>
      </c>
      <c r="AB20" s="258">
        <v>0</v>
      </c>
      <c r="AC20" s="258">
        <v>0</v>
      </c>
      <c r="AD20" s="258">
        <v>0</v>
      </c>
      <c r="AE20" s="258">
        <v>0</v>
      </c>
      <c r="AF20" s="258">
        <v>19</v>
      </c>
      <c r="AG20" s="258">
        <v>0</v>
      </c>
      <c r="AH20" s="258">
        <v>0</v>
      </c>
      <c r="AI20" s="258">
        <v>0</v>
      </c>
      <c r="AJ20" s="258">
        <v>0</v>
      </c>
      <c r="AK20" s="133">
        <f t="shared" si="7"/>
        <v>19</v>
      </c>
      <c r="AL20" s="258"/>
      <c r="AM20" s="258"/>
      <c r="AN20" s="258"/>
      <c r="AO20" s="258"/>
      <c r="AP20" s="258"/>
      <c r="AQ20" s="258"/>
      <c r="AR20" s="258">
        <v>19</v>
      </c>
      <c r="AS20" s="258"/>
      <c r="AT20" s="258"/>
      <c r="AU20" s="258"/>
      <c r="AV20" s="258"/>
      <c r="AW20" s="54">
        <f t="shared" si="8"/>
        <v>19</v>
      </c>
      <c r="AX20" s="223"/>
      <c r="AY20" s="223"/>
      <c r="AZ20" s="223"/>
      <c r="BA20" s="223"/>
      <c r="BB20" s="223"/>
      <c r="BC20" s="223"/>
      <c r="BD20" s="223">
        <v>100</v>
      </c>
      <c r="BE20" s="223"/>
      <c r="BF20" s="223"/>
      <c r="BG20" s="223"/>
      <c r="BH20" s="223"/>
      <c r="BI20" s="53">
        <f t="shared" si="9"/>
        <v>100</v>
      </c>
    </row>
    <row r="21" spans="1:61">
      <c r="A21" s="256" t="s">
        <v>125</v>
      </c>
      <c r="B21" s="259">
        <v>0</v>
      </c>
      <c r="C21" s="259">
        <v>0</v>
      </c>
      <c r="D21" s="259">
        <v>1</v>
      </c>
      <c r="E21" s="259">
        <v>0</v>
      </c>
      <c r="F21" s="259">
        <v>0</v>
      </c>
      <c r="G21" s="259">
        <v>0</v>
      </c>
      <c r="H21" s="259">
        <v>0</v>
      </c>
      <c r="I21" s="259">
        <v>0</v>
      </c>
      <c r="J21" s="259">
        <v>0</v>
      </c>
      <c r="K21" s="259">
        <v>0</v>
      </c>
      <c r="L21" s="259">
        <v>0</v>
      </c>
      <c r="M21" s="133">
        <f t="shared" si="3"/>
        <v>1</v>
      </c>
      <c r="N21" s="259">
        <v>0</v>
      </c>
      <c r="O21" s="259">
        <v>0</v>
      </c>
      <c r="P21" s="259">
        <v>0</v>
      </c>
      <c r="Q21" s="259">
        <v>0</v>
      </c>
      <c r="R21" s="259">
        <v>0</v>
      </c>
      <c r="S21" s="259">
        <v>0</v>
      </c>
      <c r="T21" s="259">
        <v>0</v>
      </c>
      <c r="U21" s="259">
        <v>0</v>
      </c>
      <c r="V21" s="259">
        <v>0</v>
      </c>
      <c r="W21" s="259">
        <v>0</v>
      </c>
      <c r="X21" s="259">
        <v>0</v>
      </c>
      <c r="Y21" s="133">
        <f t="shared" si="5"/>
        <v>0</v>
      </c>
      <c r="Z21" s="259">
        <v>0</v>
      </c>
      <c r="AA21" s="259">
        <v>0</v>
      </c>
      <c r="AB21" s="259">
        <v>9</v>
      </c>
      <c r="AC21" s="259">
        <v>0</v>
      </c>
      <c r="AD21" s="259">
        <v>0</v>
      </c>
      <c r="AE21" s="259">
        <v>0</v>
      </c>
      <c r="AF21" s="259">
        <v>0</v>
      </c>
      <c r="AG21" s="259">
        <v>0</v>
      </c>
      <c r="AH21" s="259">
        <v>0</v>
      </c>
      <c r="AI21" s="259">
        <v>0</v>
      </c>
      <c r="AJ21" s="259">
        <v>0</v>
      </c>
      <c r="AK21" s="133">
        <f t="shared" si="7"/>
        <v>9</v>
      </c>
      <c r="AL21" s="259"/>
      <c r="AM21" s="259"/>
      <c r="AN21" s="259">
        <v>9</v>
      </c>
      <c r="AO21" s="259"/>
      <c r="AP21" s="259"/>
      <c r="AQ21" s="259"/>
      <c r="AR21" s="259"/>
      <c r="AS21" s="259"/>
      <c r="AT21" s="259"/>
      <c r="AU21" s="259"/>
      <c r="AV21" s="259"/>
      <c r="AW21" s="54">
        <f t="shared" si="8"/>
        <v>9</v>
      </c>
      <c r="AX21" s="223"/>
      <c r="AY21" s="223"/>
      <c r="AZ21" s="223">
        <v>100</v>
      </c>
      <c r="BA21" s="223"/>
      <c r="BB21" s="223"/>
      <c r="BC21" s="223"/>
      <c r="BD21" s="223"/>
      <c r="BE21" s="223"/>
      <c r="BF21" s="223"/>
      <c r="BG21" s="223"/>
      <c r="BH21" s="223"/>
      <c r="BI21" s="53">
        <f t="shared" si="9"/>
        <v>100</v>
      </c>
    </row>
    <row r="22" spans="1:61">
      <c r="A22" s="36" t="s">
        <v>132</v>
      </c>
      <c r="B22" s="28">
        <f t="shared" ref="B22:L22" si="22">SUM(B23:B23)</f>
        <v>1</v>
      </c>
      <c r="C22" s="28">
        <f t="shared" si="22"/>
        <v>0</v>
      </c>
      <c r="D22" s="28">
        <f t="shared" si="22"/>
        <v>0</v>
      </c>
      <c r="E22" s="28">
        <f t="shared" si="22"/>
        <v>0</v>
      </c>
      <c r="F22" s="28">
        <f t="shared" si="22"/>
        <v>0</v>
      </c>
      <c r="G22" s="28">
        <f t="shared" si="22"/>
        <v>0</v>
      </c>
      <c r="H22" s="28">
        <f t="shared" si="22"/>
        <v>0</v>
      </c>
      <c r="I22" s="28">
        <f t="shared" si="22"/>
        <v>0</v>
      </c>
      <c r="J22" s="28">
        <f t="shared" si="22"/>
        <v>0</v>
      </c>
      <c r="K22" s="28">
        <f t="shared" si="22"/>
        <v>0</v>
      </c>
      <c r="L22" s="28">
        <f t="shared" si="22"/>
        <v>0</v>
      </c>
      <c r="M22" s="133">
        <f t="shared" si="3"/>
        <v>1</v>
      </c>
      <c r="N22" s="28">
        <f t="shared" ref="N22:X22" si="23">SUM(N23:N23)</f>
        <v>0</v>
      </c>
      <c r="O22" s="28">
        <f t="shared" si="23"/>
        <v>0</v>
      </c>
      <c r="P22" s="28">
        <f t="shared" si="23"/>
        <v>0</v>
      </c>
      <c r="Q22" s="28">
        <f t="shared" si="23"/>
        <v>0</v>
      </c>
      <c r="R22" s="28">
        <f t="shared" si="23"/>
        <v>0</v>
      </c>
      <c r="S22" s="28">
        <f t="shared" si="23"/>
        <v>0</v>
      </c>
      <c r="T22" s="28">
        <f t="shared" si="23"/>
        <v>0</v>
      </c>
      <c r="U22" s="28">
        <f t="shared" si="23"/>
        <v>0</v>
      </c>
      <c r="V22" s="28">
        <f t="shared" si="23"/>
        <v>0</v>
      </c>
      <c r="W22" s="28">
        <f t="shared" si="23"/>
        <v>0</v>
      </c>
      <c r="X22" s="28">
        <f t="shared" si="23"/>
        <v>0</v>
      </c>
      <c r="Y22" s="133">
        <f t="shared" si="5"/>
        <v>0</v>
      </c>
      <c r="Z22" s="28">
        <f t="shared" ref="Z22:AJ22" si="24">SUM(Z23:Z23)</f>
        <v>9</v>
      </c>
      <c r="AA22" s="28">
        <f t="shared" si="24"/>
        <v>0</v>
      </c>
      <c r="AB22" s="28">
        <f t="shared" si="24"/>
        <v>0</v>
      </c>
      <c r="AC22" s="28">
        <f t="shared" si="24"/>
        <v>0</v>
      </c>
      <c r="AD22" s="28">
        <f t="shared" si="24"/>
        <v>0</v>
      </c>
      <c r="AE22" s="28">
        <f t="shared" si="24"/>
        <v>0</v>
      </c>
      <c r="AF22" s="28">
        <f t="shared" si="24"/>
        <v>0</v>
      </c>
      <c r="AG22" s="28">
        <f t="shared" si="24"/>
        <v>0</v>
      </c>
      <c r="AH22" s="28">
        <f t="shared" si="24"/>
        <v>0</v>
      </c>
      <c r="AI22" s="28">
        <f t="shared" si="24"/>
        <v>0</v>
      </c>
      <c r="AJ22" s="28">
        <f t="shared" si="24"/>
        <v>0</v>
      </c>
      <c r="AK22" s="133">
        <f t="shared" si="7"/>
        <v>9</v>
      </c>
      <c r="AL22" s="28">
        <f>AVERAGE(AL23:AL23)</f>
        <v>9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54">
        <f t="shared" si="8"/>
        <v>9</v>
      </c>
      <c r="AX22" s="136">
        <f>AVERAGE(AX23:AX23)</f>
        <v>100</v>
      </c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53">
        <f t="shared" si="9"/>
        <v>100</v>
      </c>
    </row>
    <row r="23" spans="1:61" ht="22.5" customHeight="1">
      <c r="A23" s="132" t="s">
        <v>133</v>
      </c>
      <c r="B23" s="131">
        <v>1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3">
        <f t="shared" si="3"/>
        <v>1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3">
        <f t="shared" si="5"/>
        <v>0</v>
      </c>
      <c r="Z23" s="131">
        <v>9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3">
        <f t="shared" si="7"/>
        <v>9</v>
      </c>
      <c r="AL23" s="131">
        <v>9</v>
      </c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54">
        <f t="shared" si="8"/>
        <v>9</v>
      </c>
      <c r="AX23" s="141">
        <v>100</v>
      </c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53">
        <f t="shared" si="9"/>
        <v>100</v>
      </c>
    </row>
    <row r="24" spans="1:61">
      <c r="A24" s="33" t="s">
        <v>136</v>
      </c>
      <c r="B24" s="25">
        <f t="shared" ref="B24:L24" si="25">SUM(B25:B25)</f>
        <v>1</v>
      </c>
      <c r="C24" s="25">
        <f t="shared" si="25"/>
        <v>1</v>
      </c>
      <c r="D24" s="25">
        <f t="shared" si="25"/>
        <v>1</v>
      </c>
      <c r="E24" s="25">
        <f t="shared" si="25"/>
        <v>1</v>
      </c>
      <c r="F24" s="25">
        <f t="shared" si="25"/>
        <v>0</v>
      </c>
      <c r="G24" s="25">
        <f t="shared" si="25"/>
        <v>0</v>
      </c>
      <c r="H24" s="25">
        <f t="shared" si="25"/>
        <v>0</v>
      </c>
      <c r="I24" s="25">
        <f t="shared" si="25"/>
        <v>0</v>
      </c>
      <c r="J24" s="25">
        <f t="shared" si="25"/>
        <v>0</v>
      </c>
      <c r="K24" s="25">
        <f t="shared" si="25"/>
        <v>0</v>
      </c>
      <c r="L24" s="25">
        <f t="shared" si="25"/>
        <v>0</v>
      </c>
      <c r="M24" s="133">
        <f t="shared" si="3"/>
        <v>4</v>
      </c>
      <c r="N24" s="25">
        <f t="shared" ref="N24:X24" si="26">SUM(N25:N25)</f>
        <v>0</v>
      </c>
      <c r="O24" s="25">
        <f t="shared" si="26"/>
        <v>0</v>
      </c>
      <c r="P24" s="25">
        <f t="shared" si="26"/>
        <v>0</v>
      </c>
      <c r="Q24" s="25">
        <f t="shared" si="26"/>
        <v>0</v>
      </c>
      <c r="R24" s="25">
        <f t="shared" si="26"/>
        <v>0</v>
      </c>
      <c r="S24" s="25">
        <f t="shared" si="26"/>
        <v>0</v>
      </c>
      <c r="T24" s="25">
        <f t="shared" si="26"/>
        <v>0</v>
      </c>
      <c r="U24" s="25">
        <f t="shared" si="26"/>
        <v>0</v>
      </c>
      <c r="V24" s="25">
        <f t="shared" si="26"/>
        <v>0</v>
      </c>
      <c r="W24" s="25">
        <f t="shared" si="26"/>
        <v>0</v>
      </c>
      <c r="X24" s="25">
        <f t="shared" si="26"/>
        <v>0</v>
      </c>
      <c r="Y24" s="133">
        <f t="shared" si="5"/>
        <v>0</v>
      </c>
      <c r="Z24" s="25">
        <f t="shared" ref="Z24:AJ24" si="27">SUM(Z25:Z25)</f>
        <v>10</v>
      </c>
      <c r="AA24" s="25">
        <f t="shared" si="27"/>
        <v>10</v>
      </c>
      <c r="AB24" s="25">
        <f t="shared" si="27"/>
        <v>10</v>
      </c>
      <c r="AC24" s="25">
        <f t="shared" si="27"/>
        <v>11</v>
      </c>
      <c r="AD24" s="25">
        <f t="shared" si="27"/>
        <v>0</v>
      </c>
      <c r="AE24" s="25">
        <f t="shared" si="27"/>
        <v>0</v>
      </c>
      <c r="AF24" s="25">
        <f t="shared" si="27"/>
        <v>0</v>
      </c>
      <c r="AG24" s="25">
        <f t="shared" si="27"/>
        <v>0</v>
      </c>
      <c r="AH24" s="25">
        <f t="shared" si="27"/>
        <v>0</v>
      </c>
      <c r="AI24" s="25">
        <f t="shared" si="27"/>
        <v>0</v>
      </c>
      <c r="AJ24" s="25">
        <f t="shared" si="27"/>
        <v>0</v>
      </c>
      <c r="AK24" s="133">
        <f t="shared" si="7"/>
        <v>41</v>
      </c>
      <c r="AL24" s="25">
        <f>AVERAGE(AL25:AL25)</f>
        <v>10</v>
      </c>
      <c r="AM24" s="25">
        <f>AVERAGE(AM25:AM25)</f>
        <v>10</v>
      </c>
      <c r="AN24" s="25">
        <f>AVERAGE(AN25:AN25)</f>
        <v>10</v>
      </c>
      <c r="AO24" s="25">
        <f>AVERAGE(AO25:AO25)</f>
        <v>11</v>
      </c>
      <c r="AP24" s="25"/>
      <c r="AQ24" s="25"/>
      <c r="AR24" s="25"/>
      <c r="AS24" s="25"/>
      <c r="AT24" s="25"/>
      <c r="AU24" s="25"/>
      <c r="AV24" s="25"/>
      <c r="AW24" s="54">
        <f t="shared" si="8"/>
        <v>10.25</v>
      </c>
      <c r="AX24" s="60">
        <f>AVERAGE(AX25:AX25)</f>
        <v>100</v>
      </c>
      <c r="AY24" s="60">
        <f>AVERAGE(AY25:AY25)</f>
        <v>100</v>
      </c>
      <c r="AZ24" s="60">
        <f>AVERAGE(AZ25:AZ25)</f>
        <v>100</v>
      </c>
      <c r="BA24" s="60">
        <f>AVERAGE(BA25:BA25)</f>
        <v>100</v>
      </c>
      <c r="BB24" s="60"/>
      <c r="BC24" s="60"/>
      <c r="BD24" s="60"/>
      <c r="BE24" s="60"/>
      <c r="BF24" s="60"/>
      <c r="BG24" s="60"/>
      <c r="BH24" s="60"/>
      <c r="BI24" s="53">
        <f t="shared" si="9"/>
        <v>100</v>
      </c>
    </row>
    <row r="25" spans="1:61" ht="33" customHeight="1">
      <c r="A25" s="77" t="s">
        <v>137</v>
      </c>
      <c r="B25" s="75">
        <v>1</v>
      </c>
      <c r="C25" s="75">
        <v>1</v>
      </c>
      <c r="D25" s="75">
        <v>1</v>
      </c>
      <c r="E25" s="75">
        <v>1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133">
        <f t="shared" si="3"/>
        <v>4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133">
        <f t="shared" si="5"/>
        <v>0</v>
      </c>
      <c r="Z25" s="75">
        <v>10</v>
      </c>
      <c r="AA25" s="75">
        <v>10</v>
      </c>
      <c r="AB25" s="75">
        <v>10</v>
      </c>
      <c r="AC25" s="75">
        <v>11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133">
        <f t="shared" si="7"/>
        <v>41</v>
      </c>
      <c r="AL25" s="75">
        <v>10</v>
      </c>
      <c r="AM25" s="75">
        <v>10</v>
      </c>
      <c r="AN25" s="75">
        <v>10</v>
      </c>
      <c r="AO25" s="75">
        <v>11</v>
      </c>
      <c r="AP25" s="75"/>
      <c r="AQ25" s="75"/>
      <c r="AR25" s="75"/>
      <c r="AS25" s="75"/>
      <c r="AT25" s="75"/>
      <c r="AU25" s="75"/>
      <c r="AV25" s="75"/>
      <c r="AW25" s="54">
        <f t="shared" si="8"/>
        <v>10.25</v>
      </c>
      <c r="AX25" s="140">
        <v>100</v>
      </c>
      <c r="AY25" s="140">
        <v>100</v>
      </c>
      <c r="AZ25" s="140">
        <v>100</v>
      </c>
      <c r="BA25" s="140">
        <v>100</v>
      </c>
      <c r="BB25" s="140"/>
      <c r="BC25" s="140"/>
      <c r="BD25" s="140"/>
      <c r="BE25" s="140"/>
      <c r="BF25" s="140"/>
      <c r="BG25" s="140"/>
      <c r="BH25" s="140"/>
      <c r="BI25" s="53">
        <f t="shared" si="9"/>
        <v>100</v>
      </c>
    </row>
    <row r="26" spans="1:61">
      <c r="A26" s="33" t="s">
        <v>143</v>
      </c>
      <c r="B26" s="25">
        <f>B27</f>
        <v>0</v>
      </c>
      <c r="C26" s="25">
        <f>C27</f>
        <v>0</v>
      </c>
      <c r="D26" s="25">
        <f t="shared" ref="D26:L26" si="28">D27</f>
        <v>1</v>
      </c>
      <c r="E26" s="25">
        <f t="shared" si="28"/>
        <v>0</v>
      </c>
      <c r="F26" s="25">
        <f t="shared" si="28"/>
        <v>0</v>
      </c>
      <c r="G26" s="25">
        <f t="shared" si="28"/>
        <v>0</v>
      </c>
      <c r="H26" s="25">
        <f t="shared" si="28"/>
        <v>0</v>
      </c>
      <c r="I26" s="25">
        <f t="shared" si="28"/>
        <v>0</v>
      </c>
      <c r="J26" s="25">
        <f t="shared" si="28"/>
        <v>0</v>
      </c>
      <c r="K26" s="25">
        <f t="shared" si="28"/>
        <v>0</v>
      </c>
      <c r="L26" s="25">
        <f t="shared" si="28"/>
        <v>0</v>
      </c>
      <c r="M26" s="133">
        <f t="shared" si="3"/>
        <v>1</v>
      </c>
      <c r="N26" s="25">
        <f>N27</f>
        <v>0</v>
      </c>
      <c r="O26" s="25">
        <f>O27</f>
        <v>0</v>
      </c>
      <c r="P26" s="25">
        <f t="shared" ref="P26:X26" si="29">P27</f>
        <v>0</v>
      </c>
      <c r="Q26" s="25">
        <f t="shared" si="29"/>
        <v>0</v>
      </c>
      <c r="R26" s="25">
        <f t="shared" si="29"/>
        <v>0</v>
      </c>
      <c r="S26" s="25">
        <f t="shared" si="29"/>
        <v>0</v>
      </c>
      <c r="T26" s="25">
        <f t="shared" si="29"/>
        <v>0</v>
      </c>
      <c r="U26" s="25">
        <f t="shared" si="29"/>
        <v>0</v>
      </c>
      <c r="V26" s="25">
        <f t="shared" si="29"/>
        <v>0</v>
      </c>
      <c r="W26" s="25">
        <f t="shared" si="29"/>
        <v>0</v>
      </c>
      <c r="X26" s="25">
        <f t="shared" si="29"/>
        <v>0</v>
      </c>
      <c r="Y26" s="133">
        <f t="shared" si="5"/>
        <v>0</v>
      </c>
      <c r="Z26" s="25">
        <f>Z27</f>
        <v>0</v>
      </c>
      <c r="AA26" s="25">
        <f>AA27</f>
        <v>0</v>
      </c>
      <c r="AB26" s="25">
        <f t="shared" ref="AB26:AJ26" si="30">AB27</f>
        <v>10</v>
      </c>
      <c r="AC26" s="25">
        <f t="shared" si="30"/>
        <v>0</v>
      </c>
      <c r="AD26" s="25">
        <f t="shared" si="30"/>
        <v>0</v>
      </c>
      <c r="AE26" s="25">
        <f t="shared" si="30"/>
        <v>0</v>
      </c>
      <c r="AF26" s="25">
        <f t="shared" si="30"/>
        <v>0</v>
      </c>
      <c r="AG26" s="25">
        <f t="shared" si="30"/>
        <v>0</v>
      </c>
      <c r="AH26" s="25">
        <f t="shared" si="30"/>
        <v>0</v>
      </c>
      <c r="AI26" s="25">
        <f t="shared" si="30"/>
        <v>0</v>
      </c>
      <c r="AJ26" s="25">
        <f t="shared" si="30"/>
        <v>0</v>
      </c>
      <c r="AK26" s="133">
        <f t="shared" si="7"/>
        <v>10</v>
      </c>
      <c r="AL26" s="25"/>
      <c r="AM26" s="25"/>
      <c r="AN26" s="25">
        <f t="shared" ref="AN26" si="31">AN27</f>
        <v>10</v>
      </c>
      <c r="AO26" s="25"/>
      <c r="AP26" s="25"/>
      <c r="AQ26" s="25"/>
      <c r="AR26" s="25"/>
      <c r="AS26" s="25"/>
      <c r="AT26" s="25"/>
      <c r="AU26" s="25"/>
      <c r="AV26" s="25"/>
      <c r="AW26" s="54">
        <f t="shared" si="8"/>
        <v>10</v>
      </c>
      <c r="AX26" s="60"/>
      <c r="AY26" s="60"/>
      <c r="AZ26" s="60">
        <f t="shared" ref="AZ26" si="32">AZ27</f>
        <v>100</v>
      </c>
      <c r="BA26" s="60"/>
      <c r="BB26" s="60"/>
      <c r="BC26" s="60"/>
      <c r="BD26" s="60"/>
      <c r="BE26" s="60"/>
      <c r="BF26" s="60"/>
      <c r="BG26" s="60"/>
      <c r="BH26" s="60"/>
      <c r="BI26" s="53">
        <f t="shared" si="9"/>
        <v>100</v>
      </c>
    </row>
    <row r="27" spans="1:61">
      <c r="A27" s="201" t="s">
        <v>144</v>
      </c>
      <c r="B27" s="200">
        <v>0</v>
      </c>
      <c r="C27" s="200">
        <v>0</v>
      </c>
      <c r="D27" s="200">
        <v>1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133">
        <f t="shared" si="3"/>
        <v>1</v>
      </c>
      <c r="N27" s="200">
        <v>0</v>
      </c>
      <c r="O27" s="200">
        <v>0</v>
      </c>
      <c r="P27" s="200">
        <v>0</v>
      </c>
      <c r="Q27" s="200">
        <v>0</v>
      </c>
      <c r="R27" s="200">
        <v>0</v>
      </c>
      <c r="S27" s="200">
        <v>0</v>
      </c>
      <c r="T27" s="200">
        <v>0</v>
      </c>
      <c r="U27" s="200">
        <v>0</v>
      </c>
      <c r="V27" s="200">
        <v>0</v>
      </c>
      <c r="W27" s="200">
        <v>0</v>
      </c>
      <c r="X27" s="200">
        <v>0</v>
      </c>
      <c r="Y27" s="133">
        <f t="shared" si="5"/>
        <v>0</v>
      </c>
      <c r="Z27" s="200">
        <v>0</v>
      </c>
      <c r="AA27" s="200">
        <v>0</v>
      </c>
      <c r="AB27" s="200">
        <v>10</v>
      </c>
      <c r="AC27" s="200">
        <v>0</v>
      </c>
      <c r="AD27" s="200">
        <v>0</v>
      </c>
      <c r="AE27" s="200">
        <v>0</v>
      </c>
      <c r="AF27" s="200">
        <v>0</v>
      </c>
      <c r="AG27" s="200">
        <v>0</v>
      </c>
      <c r="AH27" s="200">
        <v>0</v>
      </c>
      <c r="AI27" s="200">
        <v>0</v>
      </c>
      <c r="AJ27" s="200">
        <v>0</v>
      </c>
      <c r="AK27" s="133">
        <f t="shared" si="7"/>
        <v>10</v>
      </c>
      <c r="AL27" s="200"/>
      <c r="AM27" s="200"/>
      <c r="AN27" s="200">
        <v>10</v>
      </c>
      <c r="AO27" s="200"/>
      <c r="AP27" s="200"/>
      <c r="AQ27" s="200"/>
      <c r="AR27" s="200"/>
      <c r="AS27" s="200"/>
      <c r="AT27" s="200"/>
      <c r="AU27" s="200"/>
      <c r="AV27" s="200"/>
      <c r="AW27" s="54">
        <f t="shared" si="8"/>
        <v>10</v>
      </c>
      <c r="AX27" s="139"/>
      <c r="AY27" s="139"/>
      <c r="AZ27" s="139">
        <f>IF(D27=0,0,(P27+AB27)/(D27*AN27)*100)</f>
        <v>100</v>
      </c>
      <c r="BA27" s="139"/>
      <c r="BB27" s="139"/>
      <c r="BC27" s="139"/>
      <c r="BD27" s="139"/>
      <c r="BE27" s="139"/>
      <c r="BF27" s="139"/>
      <c r="BG27" s="139"/>
      <c r="BH27" s="139"/>
      <c r="BI27" s="53">
        <f t="shared" si="9"/>
        <v>100</v>
      </c>
    </row>
    <row r="28" spans="1:61">
      <c r="A28" s="38" t="s">
        <v>178</v>
      </c>
      <c r="B28" s="29">
        <f t="shared" ref="B28:L28" si="33">SUM(B29:B29)</f>
        <v>8</v>
      </c>
      <c r="C28" s="29">
        <f t="shared" si="33"/>
        <v>10</v>
      </c>
      <c r="D28" s="29">
        <f t="shared" si="33"/>
        <v>9</v>
      </c>
      <c r="E28" s="29">
        <f t="shared" si="33"/>
        <v>5</v>
      </c>
      <c r="F28" s="29">
        <f t="shared" si="33"/>
        <v>4</v>
      </c>
      <c r="G28" s="29">
        <f t="shared" si="33"/>
        <v>3</v>
      </c>
      <c r="H28" s="29">
        <f t="shared" si="33"/>
        <v>5</v>
      </c>
      <c r="I28" s="29">
        <f t="shared" si="33"/>
        <v>4</v>
      </c>
      <c r="J28" s="29">
        <f t="shared" si="33"/>
        <v>3</v>
      </c>
      <c r="K28" s="29">
        <f t="shared" si="33"/>
        <v>0</v>
      </c>
      <c r="L28" s="29">
        <f t="shared" si="33"/>
        <v>1</v>
      </c>
      <c r="M28" s="133">
        <f t="shared" si="3"/>
        <v>52</v>
      </c>
      <c r="N28" s="29">
        <f t="shared" ref="N28:X28" si="34">SUM(N29:N29)</f>
        <v>72</v>
      </c>
      <c r="O28" s="29">
        <f t="shared" si="34"/>
        <v>90</v>
      </c>
      <c r="P28" s="29">
        <f t="shared" si="34"/>
        <v>89</v>
      </c>
      <c r="Q28" s="29">
        <f t="shared" si="34"/>
        <v>55</v>
      </c>
      <c r="R28" s="29">
        <f t="shared" si="34"/>
        <v>49</v>
      </c>
      <c r="S28" s="29">
        <f t="shared" si="34"/>
        <v>34</v>
      </c>
      <c r="T28" s="29">
        <f t="shared" si="34"/>
        <v>63</v>
      </c>
      <c r="U28" s="29">
        <f t="shared" si="34"/>
        <v>46</v>
      </c>
      <c r="V28" s="29">
        <f t="shared" si="34"/>
        <v>45</v>
      </c>
      <c r="W28" s="29">
        <f t="shared" si="34"/>
        <v>0</v>
      </c>
      <c r="X28" s="29">
        <f t="shared" si="34"/>
        <v>9</v>
      </c>
      <c r="Y28" s="133">
        <f t="shared" si="5"/>
        <v>552</v>
      </c>
      <c r="Z28" s="29">
        <f t="shared" ref="Z28:AJ28" si="35">SUM(Z29:Z29)</f>
        <v>0</v>
      </c>
      <c r="AA28" s="29">
        <f t="shared" si="35"/>
        <v>0</v>
      </c>
      <c r="AB28" s="29">
        <f t="shared" si="35"/>
        <v>0</v>
      </c>
      <c r="AC28" s="29">
        <f t="shared" si="35"/>
        <v>0</v>
      </c>
      <c r="AD28" s="29">
        <f t="shared" si="35"/>
        <v>0</v>
      </c>
      <c r="AE28" s="29">
        <f t="shared" si="35"/>
        <v>3</v>
      </c>
      <c r="AF28" s="29">
        <f t="shared" si="35"/>
        <v>15</v>
      </c>
      <c r="AG28" s="29">
        <f t="shared" si="35"/>
        <v>16</v>
      </c>
      <c r="AH28" s="29">
        <f t="shared" si="35"/>
        <v>0</v>
      </c>
      <c r="AI28" s="29">
        <f t="shared" si="35"/>
        <v>0</v>
      </c>
      <c r="AJ28" s="29">
        <f t="shared" si="35"/>
        <v>4</v>
      </c>
      <c r="AK28" s="133">
        <f t="shared" si="7"/>
        <v>38</v>
      </c>
      <c r="AL28" s="29">
        <f t="shared" ref="AL28:AV28" si="36">AVERAGE(AL29:AL29)</f>
        <v>11</v>
      </c>
      <c r="AM28" s="29">
        <f t="shared" si="36"/>
        <v>11</v>
      </c>
      <c r="AN28" s="29">
        <f t="shared" si="36"/>
        <v>12</v>
      </c>
      <c r="AO28" s="29">
        <f t="shared" si="36"/>
        <v>13</v>
      </c>
      <c r="AP28" s="29">
        <f t="shared" si="36"/>
        <v>14</v>
      </c>
      <c r="AQ28" s="29">
        <f t="shared" si="36"/>
        <v>16</v>
      </c>
      <c r="AR28" s="29">
        <f t="shared" si="36"/>
        <v>18</v>
      </c>
      <c r="AS28" s="29">
        <f t="shared" si="36"/>
        <v>20</v>
      </c>
      <c r="AT28" s="29">
        <f t="shared" si="36"/>
        <v>16</v>
      </c>
      <c r="AU28" s="29"/>
      <c r="AV28" s="29">
        <f t="shared" si="36"/>
        <v>13</v>
      </c>
      <c r="AW28" s="54">
        <f t="shared" si="8"/>
        <v>14.4</v>
      </c>
      <c r="AX28" s="96">
        <f t="shared" ref="AX28:BH28" si="37">AVERAGE(AX29:AX29)</f>
        <v>81.818181818181827</v>
      </c>
      <c r="AY28" s="96">
        <f t="shared" si="37"/>
        <v>81.818181818181827</v>
      </c>
      <c r="AZ28" s="96">
        <f t="shared" si="37"/>
        <v>82.407407407407405</v>
      </c>
      <c r="BA28" s="96">
        <f t="shared" si="37"/>
        <v>84.615384615384613</v>
      </c>
      <c r="BB28" s="96">
        <f t="shared" si="37"/>
        <v>87.5</v>
      </c>
      <c r="BC28" s="96">
        <f t="shared" si="37"/>
        <v>77.083333333333343</v>
      </c>
      <c r="BD28" s="96">
        <f t="shared" si="37"/>
        <v>86.666666666666671</v>
      </c>
      <c r="BE28" s="96">
        <f t="shared" si="37"/>
        <v>77.5</v>
      </c>
      <c r="BF28" s="96">
        <f t="shared" si="37"/>
        <v>93.75</v>
      </c>
      <c r="BG28" s="96"/>
      <c r="BH28" s="96">
        <f t="shared" si="37"/>
        <v>100</v>
      </c>
      <c r="BI28" s="53">
        <f t="shared" ref="BI28:BI29" si="38">AVERAGE(AX28:BH28)</f>
        <v>85.31591556591556</v>
      </c>
    </row>
    <row r="29" spans="1:61">
      <c r="A29" s="459" t="s">
        <v>179</v>
      </c>
      <c r="B29" s="458">
        <v>8</v>
      </c>
      <c r="C29" s="458">
        <v>10</v>
      </c>
      <c r="D29" s="458">
        <v>9</v>
      </c>
      <c r="E29" s="458">
        <v>5</v>
      </c>
      <c r="F29" s="458">
        <v>4</v>
      </c>
      <c r="G29" s="458">
        <v>3</v>
      </c>
      <c r="H29" s="458">
        <v>5</v>
      </c>
      <c r="I29" s="458">
        <v>4</v>
      </c>
      <c r="J29" s="458">
        <v>3</v>
      </c>
      <c r="K29" s="458">
        <v>0</v>
      </c>
      <c r="L29" s="458">
        <v>1</v>
      </c>
      <c r="M29" s="133">
        <f t="shared" si="3"/>
        <v>52</v>
      </c>
      <c r="N29" s="458">
        <v>72</v>
      </c>
      <c r="O29" s="458">
        <v>90</v>
      </c>
      <c r="P29" s="458">
        <v>89</v>
      </c>
      <c r="Q29" s="458">
        <v>55</v>
      </c>
      <c r="R29" s="458">
        <v>49</v>
      </c>
      <c r="S29" s="458">
        <v>34</v>
      </c>
      <c r="T29" s="458">
        <v>63</v>
      </c>
      <c r="U29" s="458">
        <v>46</v>
      </c>
      <c r="V29" s="458">
        <v>45</v>
      </c>
      <c r="W29" s="458">
        <v>0</v>
      </c>
      <c r="X29" s="458">
        <v>9</v>
      </c>
      <c r="Y29" s="133">
        <f t="shared" si="5"/>
        <v>552</v>
      </c>
      <c r="Z29" s="458">
        <v>0</v>
      </c>
      <c r="AA29" s="458">
        <v>0</v>
      </c>
      <c r="AB29" s="458">
        <v>0</v>
      </c>
      <c r="AC29" s="458">
        <v>0</v>
      </c>
      <c r="AD29" s="458">
        <v>0</v>
      </c>
      <c r="AE29" s="458">
        <v>3</v>
      </c>
      <c r="AF29" s="458">
        <v>15</v>
      </c>
      <c r="AG29" s="458">
        <v>16</v>
      </c>
      <c r="AH29" s="458">
        <v>0</v>
      </c>
      <c r="AI29" s="458">
        <v>0</v>
      </c>
      <c r="AJ29" s="458">
        <v>4</v>
      </c>
      <c r="AK29" s="133">
        <f t="shared" si="7"/>
        <v>38</v>
      </c>
      <c r="AL29" s="458">
        <v>11</v>
      </c>
      <c r="AM29" s="458">
        <v>11</v>
      </c>
      <c r="AN29" s="458">
        <v>12</v>
      </c>
      <c r="AO29" s="458">
        <v>13</v>
      </c>
      <c r="AP29" s="458">
        <v>14</v>
      </c>
      <c r="AQ29" s="458">
        <v>16</v>
      </c>
      <c r="AR29" s="458">
        <v>18</v>
      </c>
      <c r="AS29" s="458">
        <v>20</v>
      </c>
      <c r="AT29" s="458">
        <v>16</v>
      </c>
      <c r="AU29" s="458"/>
      <c r="AV29" s="458">
        <v>13</v>
      </c>
      <c r="AW29" s="460">
        <v>12</v>
      </c>
      <c r="AX29" s="428">
        <f>IF(B29=0,0,(N29+Z29)/(B29*AL29)*100)</f>
        <v>81.818181818181827</v>
      </c>
      <c r="AY29" s="428">
        <f t="shared" ref="AY29:BH29" si="39">IF(C29=0,0,(O29+AA29)/(C29*AM29)*100)</f>
        <v>81.818181818181827</v>
      </c>
      <c r="AZ29" s="428">
        <f t="shared" si="39"/>
        <v>82.407407407407405</v>
      </c>
      <c r="BA29" s="428">
        <f t="shared" si="39"/>
        <v>84.615384615384613</v>
      </c>
      <c r="BB29" s="428">
        <f t="shared" si="39"/>
        <v>87.5</v>
      </c>
      <c r="BC29" s="428">
        <f t="shared" si="39"/>
        <v>77.083333333333343</v>
      </c>
      <c r="BD29" s="428">
        <f t="shared" si="39"/>
        <v>86.666666666666671</v>
      </c>
      <c r="BE29" s="428">
        <f t="shared" si="39"/>
        <v>77.5</v>
      </c>
      <c r="BF29" s="428">
        <f t="shared" si="39"/>
        <v>93.75</v>
      </c>
      <c r="BG29" s="428"/>
      <c r="BH29" s="428">
        <f t="shared" si="39"/>
        <v>100</v>
      </c>
      <c r="BI29" s="53">
        <f t="shared" si="38"/>
        <v>85.31591556591556</v>
      </c>
    </row>
  </sheetData>
  <mergeCells count="11">
    <mergeCell ref="BI2:BI3"/>
    <mergeCell ref="B1:AX1"/>
    <mergeCell ref="B2:L2"/>
    <mergeCell ref="M2:M3"/>
    <mergeCell ref="N2:X2"/>
    <mergeCell ref="Y2:Y3"/>
    <mergeCell ref="Z2:AJ2"/>
    <mergeCell ref="AK2:AK3"/>
    <mergeCell ref="AL2:AV2"/>
    <mergeCell ref="AW2:AW3"/>
    <mergeCell ref="AX2:BH2"/>
  </mergeCells>
  <pageMargins left="0.7" right="0.7" top="0.75" bottom="0.75" header="0.3" footer="0.3"/>
  <pageSetup paperSize="9" scale="39" orientation="landscape" r:id="rId1"/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6"/>
  <sheetViews>
    <sheetView view="pageBreakPreview" zoomScale="60" zoomScaleNormal="60" workbookViewId="0">
      <selection activeCell="BI115" sqref="BI115"/>
    </sheetView>
  </sheetViews>
  <sheetFormatPr defaultRowHeight="15"/>
  <cols>
    <col min="1" max="1" width="48.140625" style="271" customWidth="1"/>
    <col min="2" max="40" width="7.7109375" style="271" customWidth="1"/>
    <col min="41" max="52" width="7.7109375" style="331" customWidth="1"/>
    <col min="53" max="53" width="7.7109375" style="332" customWidth="1"/>
    <col min="54" max="56" width="7.7109375" style="331" customWidth="1"/>
    <col min="57" max="57" width="8" style="331" customWidth="1"/>
    <col min="58" max="65" width="7.7109375" style="331" customWidth="1"/>
    <col min="66" max="66" width="8.7109375" style="331" customWidth="1"/>
    <col min="67" max="16384" width="9.140625" style="271"/>
  </cols>
  <sheetData>
    <row r="1" spans="1:66" ht="18.75" customHeight="1">
      <c r="A1" s="30" t="s">
        <v>200</v>
      </c>
      <c r="B1" s="489" t="s">
        <v>215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270"/>
    </row>
    <row r="2" spans="1:66" ht="31.5" customHeight="1">
      <c r="A2" s="31"/>
      <c r="B2" s="483" t="s">
        <v>214</v>
      </c>
      <c r="C2" s="484"/>
      <c r="D2" s="484"/>
      <c r="E2" s="484"/>
      <c r="F2" s="484"/>
      <c r="G2" s="484"/>
      <c r="H2" s="484" t="s">
        <v>183</v>
      </c>
      <c r="I2" s="484"/>
      <c r="J2" s="484"/>
      <c r="K2" s="484"/>
      <c r="L2" s="484"/>
      <c r="M2" s="491"/>
      <c r="N2" s="485" t="s">
        <v>184</v>
      </c>
      <c r="O2" s="483" t="s">
        <v>213</v>
      </c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91"/>
      <c r="AA2" s="485" t="s">
        <v>184</v>
      </c>
      <c r="AB2" s="483" t="s">
        <v>185</v>
      </c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91"/>
      <c r="AN2" s="485" t="s">
        <v>184</v>
      </c>
      <c r="AO2" s="487" t="s">
        <v>186</v>
      </c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92"/>
      <c r="BA2" s="479" t="s">
        <v>184</v>
      </c>
      <c r="BB2" s="487" t="s">
        <v>187</v>
      </c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92"/>
      <c r="BN2" s="479" t="s">
        <v>184</v>
      </c>
    </row>
    <row r="3" spans="1:66" ht="33.75" customHeight="1">
      <c r="A3" s="31"/>
      <c r="B3" s="22" t="s">
        <v>188</v>
      </c>
      <c r="C3" s="22" t="s">
        <v>189</v>
      </c>
      <c r="D3" s="22" t="s">
        <v>190</v>
      </c>
      <c r="E3" s="22" t="s">
        <v>191</v>
      </c>
      <c r="F3" s="22" t="s">
        <v>192</v>
      </c>
      <c r="G3" s="22" t="s">
        <v>193</v>
      </c>
      <c r="H3" s="22" t="s">
        <v>194</v>
      </c>
      <c r="I3" s="22" t="s">
        <v>195</v>
      </c>
      <c r="J3" s="22" t="s">
        <v>196</v>
      </c>
      <c r="K3" s="22" t="s">
        <v>197</v>
      </c>
      <c r="L3" s="22" t="s">
        <v>198</v>
      </c>
      <c r="M3" s="22" t="s">
        <v>199</v>
      </c>
      <c r="N3" s="486"/>
      <c r="O3" s="22" t="s">
        <v>188</v>
      </c>
      <c r="P3" s="22" t="s">
        <v>189</v>
      </c>
      <c r="Q3" s="22" t="s">
        <v>190</v>
      </c>
      <c r="R3" s="22" t="s">
        <v>191</v>
      </c>
      <c r="S3" s="22" t="s">
        <v>192</v>
      </c>
      <c r="T3" s="22" t="s">
        <v>193</v>
      </c>
      <c r="U3" s="22" t="s">
        <v>194</v>
      </c>
      <c r="V3" s="22" t="s">
        <v>195</v>
      </c>
      <c r="W3" s="22" t="s">
        <v>196</v>
      </c>
      <c r="X3" s="22" t="s">
        <v>197</v>
      </c>
      <c r="Y3" s="22" t="s">
        <v>198</v>
      </c>
      <c r="Z3" s="22" t="s">
        <v>199</v>
      </c>
      <c r="AA3" s="486"/>
      <c r="AB3" s="22" t="s">
        <v>188</v>
      </c>
      <c r="AC3" s="22" t="s">
        <v>189</v>
      </c>
      <c r="AD3" s="22" t="s">
        <v>190</v>
      </c>
      <c r="AE3" s="22" t="s">
        <v>191</v>
      </c>
      <c r="AF3" s="22" t="s">
        <v>192</v>
      </c>
      <c r="AG3" s="22" t="s">
        <v>193</v>
      </c>
      <c r="AH3" s="22" t="s">
        <v>194</v>
      </c>
      <c r="AI3" s="22" t="s">
        <v>195</v>
      </c>
      <c r="AJ3" s="22" t="s">
        <v>196</v>
      </c>
      <c r="AK3" s="22" t="s">
        <v>197</v>
      </c>
      <c r="AL3" s="22" t="s">
        <v>198</v>
      </c>
      <c r="AM3" s="22" t="s">
        <v>199</v>
      </c>
      <c r="AN3" s="486"/>
      <c r="AO3" s="134" t="s">
        <v>188</v>
      </c>
      <c r="AP3" s="134" t="s">
        <v>189</v>
      </c>
      <c r="AQ3" s="134" t="s">
        <v>190</v>
      </c>
      <c r="AR3" s="134" t="s">
        <v>191</v>
      </c>
      <c r="AS3" s="134" t="s">
        <v>192</v>
      </c>
      <c r="AT3" s="134" t="s">
        <v>193</v>
      </c>
      <c r="AU3" s="134" t="s">
        <v>194</v>
      </c>
      <c r="AV3" s="134" t="s">
        <v>195</v>
      </c>
      <c r="AW3" s="134" t="s">
        <v>196</v>
      </c>
      <c r="AX3" s="134" t="s">
        <v>197</v>
      </c>
      <c r="AY3" s="134" t="s">
        <v>198</v>
      </c>
      <c r="AZ3" s="134" t="s">
        <v>199</v>
      </c>
      <c r="BA3" s="480"/>
      <c r="BB3" s="134" t="s">
        <v>188</v>
      </c>
      <c r="BC3" s="134" t="s">
        <v>189</v>
      </c>
      <c r="BD3" s="134" t="s">
        <v>190</v>
      </c>
      <c r="BE3" s="134" t="s">
        <v>191</v>
      </c>
      <c r="BF3" s="134" t="s">
        <v>192</v>
      </c>
      <c r="BG3" s="134" t="s">
        <v>193</v>
      </c>
      <c r="BH3" s="134" t="s">
        <v>194</v>
      </c>
      <c r="BI3" s="134" t="s">
        <v>195</v>
      </c>
      <c r="BJ3" s="134" t="s">
        <v>196</v>
      </c>
      <c r="BK3" s="134" t="s">
        <v>197</v>
      </c>
      <c r="BL3" s="134" t="s">
        <v>198</v>
      </c>
      <c r="BM3" s="134" t="s">
        <v>199</v>
      </c>
      <c r="BN3" s="480"/>
    </row>
    <row r="4" spans="1:66" ht="16.5" customHeight="1">
      <c r="A4" s="32" t="s">
        <v>201</v>
      </c>
      <c r="B4" s="76">
        <f t="shared" ref="B4:M4" si="0">B5+B9+B13+B18+B31+B33+B39+B43+B45+B49+B52+B55+B71+B74+B78+B80+B82+B86+B91+B98+B100+B104+B108</f>
        <v>130</v>
      </c>
      <c r="C4" s="76">
        <f t="shared" si="0"/>
        <v>171</v>
      </c>
      <c r="D4" s="76">
        <f t="shared" si="0"/>
        <v>215</v>
      </c>
      <c r="E4" s="76">
        <f t="shared" si="0"/>
        <v>251</v>
      </c>
      <c r="F4" s="76">
        <f t="shared" si="0"/>
        <v>309</v>
      </c>
      <c r="G4" s="76">
        <f t="shared" si="0"/>
        <v>290</v>
      </c>
      <c r="H4" s="76">
        <f t="shared" si="0"/>
        <v>341</v>
      </c>
      <c r="I4" s="76">
        <f t="shared" si="0"/>
        <v>361</v>
      </c>
      <c r="J4" s="76">
        <f t="shared" si="0"/>
        <v>376</v>
      </c>
      <c r="K4" s="76">
        <f t="shared" si="0"/>
        <v>83</v>
      </c>
      <c r="L4" s="76">
        <f t="shared" si="0"/>
        <v>46</v>
      </c>
      <c r="M4" s="76">
        <f t="shared" si="0"/>
        <v>2</v>
      </c>
      <c r="N4" s="24">
        <f>SUM(B4:M4)</f>
        <v>2575</v>
      </c>
      <c r="O4" s="76">
        <f t="shared" ref="O4:Z4" si="1">O5+O9+O13+O18+O31+O33+O39+O43+O45+O49+O52+O55+O71+O74+O78+O80+O82+O86+O91+O98+O100+O104+O108</f>
        <v>687</v>
      </c>
      <c r="P4" s="76">
        <f t="shared" si="1"/>
        <v>978</v>
      </c>
      <c r="Q4" s="76">
        <f t="shared" si="1"/>
        <v>1339</v>
      </c>
      <c r="R4" s="76">
        <f t="shared" si="1"/>
        <v>1466</v>
      </c>
      <c r="S4" s="76">
        <f t="shared" si="1"/>
        <v>1442</v>
      </c>
      <c r="T4" s="76">
        <f t="shared" si="1"/>
        <v>1651</v>
      </c>
      <c r="U4" s="76">
        <f t="shared" si="1"/>
        <v>1748</v>
      </c>
      <c r="V4" s="76">
        <f t="shared" si="1"/>
        <v>1713</v>
      </c>
      <c r="W4" s="76">
        <f t="shared" si="1"/>
        <v>1682</v>
      </c>
      <c r="X4" s="76">
        <f t="shared" si="1"/>
        <v>38</v>
      </c>
      <c r="Y4" s="76">
        <f t="shared" si="1"/>
        <v>30</v>
      </c>
      <c r="Z4" s="76">
        <f t="shared" si="1"/>
        <v>10</v>
      </c>
      <c r="AA4" s="24">
        <f>SUM(O4:Z4)</f>
        <v>12784</v>
      </c>
      <c r="AB4" s="76">
        <f t="shared" ref="AB4:AM4" si="2">AB5+AB9+AB13+AB18+AB31+AB33+AB39+AB43+AB45+AB49+AB52+AB55+AB71+AB74+AB78+AB80+AB82+AB86+AB91+AB98+AB100+AB104+AB108</f>
        <v>84</v>
      </c>
      <c r="AC4" s="76">
        <f t="shared" si="2"/>
        <v>104</v>
      </c>
      <c r="AD4" s="76">
        <f t="shared" si="2"/>
        <v>165</v>
      </c>
      <c r="AE4" s="76">
        <f t="shared" si="2"/>
        <v>149</v>
      </c>
      <c r="AF4" s="76">
        <f t="shared" si="2"/>
        <v>235</v>
      </c>
      <c r="AG4" s="76">
        <f t="shared" si="2"/>
        <v>235</v>
      </c>
      <c r="AH4" s="76">
        <f t="shared" si="2"/>
        <v>607</v>
      </c>
      <c r="AI4" s="76">
        <f t="shared" si="2"/>
        <v>623</v>
      </c>
      <c r="AJ4" s="76">
        <f t="shared" si="2"/>
        <v>658</v>
      </c>
      <c r="AK4" s="76">
        <f t="shared" si="2"/>
        <v>137</v>
      </c>
      <c r="AL4" s="76">
        <f t="shared" si="2"/>
        <v>80</v>
      </c>
      <c r="AM4" s="76">
        <f t="shared" si="2"/>
        <v>0</v>
      </c>
      <c r="AN4" s="24">
        <f>SUM(AB4:AM4)</f>
        <v>3077</v>
      </c>
      <c r="AO4" s="135">
        <f t="shared" ref="AO4:AZ4" si="3">AVERAGE(AO5,AO9,AO13,AO18,AO31,AO33,AO39,AO43,AO45,AO49,AO52,AO55,AO71,AO74,AO78,AO80,AO82,AO86,AO91,AO98,AO100,AO104,AO108)</f>
        <v>7.1285714285714281</v>
      </c>
      <c r="AP4" s="135">
        <f t="shared" si="3"/>
        <v>7.3717460317460315</v>
      </c>
      <c r="AQ4" s="135">
        <f t="shared" si="3"/>
        <v>7.0616246498599438</v>
      </c>
      <c r="AR4" s="135">
        <f t="shared" si="3"/>
        <v>7.8193368035473307</v>
      </c>
      <c r="AS4" s="135">
        <f t="shared" si="3"/>
        <v>8.4195011337868486</v>
      </c>
      <c r="AT4" s="135">
        <f t="shared" si="3"/>
        <v>9.078056863771149</v>
      </c>
      <c r="AU4" s="135">
        <f t="shared" si="3"/>
        <v>8.7979024943310655</v>
      </c>
      <c r="AV4" s="135">
        <f t="shared" si="3"/>
        <v>8.5729166666666679</v>
      </c>
      <c r="AW4" s="135">
        <f t="shared" si="3"/>
        <v>9.0308170995671002</v>
      </c>
      <c r="AX4" s="135">
        <f t="shared" si="3"/>
        <v>5.7619047619047619</v>
      </c>
      <c r="AY4" s="135">
        <f t="shared" si="3"/>
        <v>7.333333333333333</v>
      </c>
      <c r="AZ4" s="135">
        <f t="shared" si="3"/>
        <v>6</v>
      </c>
      <c r="BA4" s="53">
        <f>AVERAGE(AO4:AZ4)</f>
        <v>7.6979759389238049</v>
      </c>
      <c r="BB4" s="53">
        <f t="shared" ref="BB4:BM4" si="4">AVERAGE(BB108,BB104,BB100,BB98,BB91,BB82,BB86,BB80,BB78,BB74,BB71,BB55,BB52,BB49,BB45,BB43,BB39,BB33,BB31,BB18,BB13,BB9,BB5)</f>
        <v>90.319804181161771</v>
      </c>
      <c r="BC4" s="53">
        <f t="shared" si="4"/>
        <v>90.320420760896965</v>
      </c>
      <c r="BD4" s="53">
        <f t="shared" si="4"/>
        <v>91.6859206249609</v>
      </c>
      <c r="BE4" s="53">
        <f t="shared" si="4"/>
        <v>87.180154470852159</v>
      </c>
      <c r="BF4" s="53">
        <f t="shared" si="4"/>
        <v>84.374911454480781</v>
      </c>
      <c r="BG4" s="53">
        <f t="shared" si="4"/>
        <v>87.146479524039393</v>
      </c>
      <c r="BH4" s="53">
        <f t="shared" si="4"/>
        <v>88.066029375003623</v>
      </c>
      <c r="BI4" s="53">
        <f t="shared" si="4"/>
        <v>88.780197937127298</v>
      </c>
      <c r="BJ4" s="53">
        <f t="shared" si="4"/>
        <v>87.295929684610073</v>
      </c>
      <c r="BK4" s="53">
        <f t="shared" si="4"/>
        <v>85.949339085227592</v>
      </c>
      <c r="BL4" s="53">
        <f t="shared" si="4"/>
        <v>66.980820105820115</v>
      </c>
      <c r="BM4" s="53">
        <f t="shared" si="4"/>
        <v>83.333333333333343</v>
      </c>
      <c r="BN4" s="53">
        <f t="shared" ref="BN4:BN35" si="5">AVERAGE(BB4:BM4)</f>
        <v>85.952778378126183</v>
      </c>
    </row>
    <row r="5" spans="1:66" ht="16.5" customHeight="1">
      <c r="A5" s="269" t="s">
        <v>20</v>
      </c>
      <c r="B5" s="222">
        <f>SUM(B6:B8)</f>
        <v>0</v>
      </c>
      <c r="C5" s="222">
        <f>SUM(C6:C8)</f>
        <v>3</v>
      </c>
      <c r="D5" s="222">
        <f t="shared" ref="D5:M5" si="6">SUM(D6:D8)</f>
        <v>0</v>
      </c>
      <c r="E5" s="222">
        <f t="shared" si="6"/>
        <v>2</v>
      </c>
      <c r="F5" s="222">
        <f t="shared" si="6"/>
        <v>6</v>
      </c>
      <c r="G5" s="222">
        <f t="shared" si="6"/>
        <v>1</v>
      </c>
      <c r="H5" s="222">
        <f t="shared" si="6"/>
        <v>8</v>
      </c>
      <c r="I5" s="222">
        <f t="shared" si="6"/>
        <v>4</v>
      </c>
      <c r="J5" s="222">
        <f t="shared" si="6"/>
        <v>4</v>
      </c>
      <c r="K5" s="222">
        <f t="shared" si="6"/>
        <v>0</v>
      </c>
      <c r="L5" s="222">
        <f t="shared" si="6"/>
        <v>0</v>
      </c>
      <c r="M5" s="222">
        <f t="shared" si="6"/>
        <v>0</v>
      </c>
      <c r="N5" s="133">
        <f t="shared" ref="N5:N68" si="7">SUM(B5:M5)</f>
        <v>28</v>
      </c>
      <c r="O5" s="222">
        <f>SUM(O6:O8)</f>
        <v>0</v>
      </c>
      <c r="P5" s="222">
        <f>SUM(P6:P8)</f>
        <v>16</v>
      </c>
      <c r="Q5" s="222">
        <f t="shared" ref="Q5:Z5" si="8">SUM(Q6:Q8)</f>
        <v>0</v>
      </c>
      <c r="R5" s="222">
        <f t="shared" si="8"/>
        <v>12</v>
      </c>
      <c r="S5" s="222">
        <f t="shared" si="8"/>
        <v>22</v>
      </c>
      <c r="T5" s="222">
        <f t="shared" si="8"/>
        <v>9</v>
      </c>
      <c r="U5" s="222">
        <f t="shared" si="8"/>
        <v>56</v>
      </c>
      <c r="V5" s="222">
        <f t="shared" si="8"/>
        <v>30</v>
      </c>
      <c r="W5" s="222">
        <f t="shared" si="8"/>
        <v>31</v>
      </c>
      <c r="X5" s="222">
        <f t="shared" si="8"/>
        <v>0</v>
      </c>
      <c r="Y5" s="222">
        <f t="shared" si="8"/>
        <v>0</v>
      </c>
      <c r="Z5" s="222">
        <f t="shared" si="8"/>
        <v>0</v>
      </c>
      <c r="AA5" s="133">
        <f t="shared" ref="AA5:AA47" si="9">SUM(O5:Z5)</f>
        <v>176</v>
      </c>
      <c r="AB5" s="222">
        <f>SUM(AB6:AB8)</f>
        <v>1</v>
      </c>
      <c r="AC5" s="222">
        <f>SUM(AC6:AC8)</f>
        <v>2</v>
      </c>
      <c r="AD5" s="222">
        <f t="shared" ref="AD5:AM5" si="10">SUM(AD6:AD8)</f>
        <v>0</v>
      </c>
      <c r="AE5" s="222">
        <f t="shared" si="10"/>
        <v>0</v>
      </c>
      <c r="AF5" s="222">
        <f t="shared" si="10"/>
        <v>5</v>
      </c>
      <c r="AG5" s="222">
        <f t="shared" si="10"/>
        <v>0</v>
      </c>
      <c r="AH5" s="222">
        <f t="shared" si="10"/>
        <v>0</v>
      </c>
      <c r="AI5" s="222">
        <f t="shared" si="10"/>
        <v>0</v>
      </c>
      <c r="AJ5" s="222">
        <f t="shared" si="10"/>
        <v>0</v>
      </c>
      <c r="AK5" s="222">
        <f t="shared" si="10"/>
        <v>0</v>
      </c>
      <c r="AL5" s="222">
        <f t="shared" si="10"/>
        <v>0</v>
      </c>
      <c r="AM5" s="222">
        <f t="shared" si="10"/>
        <v>0</v>
      </c>
      <c r="AN5" s="133">
        <f t="shared" ref="AN5:AN40" si="11">SUM(AB5:AM5)</f>
        <v>8</v>
      </c>
      <c r="AO5" s="249"/>
      <c r="AP5" s="249">
        <f>AVERAGE(AP6:AP8)</f>
        <v>6</v>
      </c>
      <c r="AQ5" s="249"/>
      <c r="AR5" s="249">
        <f t="shared" ref="AR5:AW5" si="12">AVERAGE(AR6:AR8)</f>
        <v>6</v>
      </c>
      <c r="AS5" s="249">
        <f t="shared" si="12"/>
        <v>4.5</v>
      </c>
      <c r="AT5" s="249">
        <f t="shared" si="12"/>
        <v>9</v>
      </c>
      <c r="AU5" s="249">
        <f t="shared" si="12"/>
        <v>8</v>
      </c>
      <c r="AV5" s="249">
        <f t="shared" si="12"/>
        <v>7</v>
      </c>
      <c r="AW5" s="249">
        <f t="shared" si="12"/>
        <v>7.5</v>
      </c>
      <c r="AX5" s="249"/>
      <c r="AY5" s="249"/>
      <c r="AZ5" s="249"/>
      <c r="BA5" s="54">
        <f t="shared" ref="BA5:BA43" si="13">AVERAGE(AO5:AZ5)</f>
        <v>6.8571428571428568</v>
      </c>
      <c r="BB5" s="249"/>
      <c r="BC5" s="249">
        <f t="shared" ref="BC5:BJ5" si="14">AVERAGE(BC6:BC8)</f>
        <v>100</v>
      </c>
      <c r="BD5" s="249"/>
      <c r="BE5" s="249">
        <f t="shared" si="14"/>
        <v>100</v>
      </c>
      <c r="BF5" s="249">
        <f t="shared" si="14"/>
        <v>100</v>
      </c>
      <c r="BG5" s="249">
        <f t="shared" si="14"/>
        <v>100</v>
      </c>
      <c r="BH5" s="249">
        <f t="shared" si="14"/>
        <v>86.666666666666657</v>
      </c>
      <c r="BI5" s="249">
        <f t="shared" si="14"/>
        <v>100</v>
      </c>
      <c r="BJ5" s="249">
        <f t="shared" si="14"/>
        <v>100</v>
      </c>
      <c r="BK5" s="249"/>
      <c r="BL5" s="249"/>
      <c r="BM5" s="249"/>
      <c r="BN5" s="53">
        <f t="shared" si="5"/>
        <v>98.095238095238088</v>
      </c>
    </row>
    <row r="6" spans="1:66" ht="16.5" customHeight="1">
      <c r="A6" s="272" t="s">
        <v>21</v>
      </c>
      <c r="B6" s="283">
        <v>0</v>
      </c>
      <c r="C6" s="283">
        <v>1</v>
      </c>
      <c r="D6" s="283">
        <v>0</v>
      </c>
      <c r="E6" s="283">
        <v>1</v>
      </c>
      <c r="F6" s="283">
        <v>0</v>
      </c>
      <c r="G6" s="283">
        <v>1</v>
      </c>
      <c r="H6" s="283">
        <v>6</v>
      </c>
      <c r="I6" s="283">
        <v>3</v>
      </c>
      <c r="J6" s="283">
        <v>3</v>
      </c>
      <c r="K6" s="283">
        <v>0</v>
      </c>
      <c r="L6" s="283">
        <v>0</v>
      </c>
      <c r="M6" s="283">
        <v>0</v>
      </c>
      <c r="N6" s="133">
        <f t="shared" si="7"/>
        <v>15</v>
      </c>
      <c r="O6" s="283">
        <v>0</v>
      </c>
      <c r="P6" s="283">
        <v>8</v>
      </c>
      <c r="Q6" s="283">
        <v>0</v>
      </c>
      <c r="R6" s="283">
        <v>8</v>
      </c>
      <c r="S6" s="283">
        <v>0</v>
      </c>
      <c r="T6" s="283">
        <v>9</v>
      </c>
      <c r="U6" s="283">
        <v>44</v>
      </c>
      <c r="V6" s="283">
        <v>24</v>
      </c>
      <c r="W6" s="283">
        <v>24</v>
      </c>
      <c r="X6" s="283">
        <v>0</v>
      </c>
      <c r="Y6" s="283">
        <v>0</v>
      </c>
      <c r="Z6" s="283">
        <v>0</v>
      </c>
      <c r="AA6" s="133">
        <f t="shared" si="9"/>
        <v>117</v>
      </c>
      <c r="AB6" s="283">
        <v>0</v>
      </c>
      <c r="AC6" s="283">
        <v>0</v>
      </c>
      <c r="AD6" s="283">
        <v>0</v>
      </c>
      <c r="AE6" s="283">
        <v>0</v>
      </c>
      <c r="AF6" s="283">
        <v>0</v>
      </c>
      <c r="AG6" s="283">
        <v>0</v>
      </c>
      <c r="AH6" s="283">
        <v>0</v>
      </c>
      <c r="AI6" s="283">
        <v>0</v>
      </c>
      <c r="AJ6" s="283">
        <v>0</v>
      </c>
      <c r="AK6" s="283">
        <v>0</v>
      </c>
      <c r="AL6" s="283">
        <v>0</v>
      </c>
      <c r="AM6" s="283">
        <v>0</v>
      </c>
      <c r="AN6" s="133">
        <f t="shared" si="11"/>
        <v>0</v>
      </c>
      <c r="AO6" s="284"/>
      <c r="AP6" s="284">
        <v>8</v>
      </c>
      <c r="AQ6" s="284"/>
      <c r="AR6" s="284">
        <v>8</v>
      </c>
      <c r="AS6" s="284"/>
      <c r="AT6" s="284">
        <v>9</v>
      </c>
      <c r="AU6" s="284">
        <v>10</v>
      </c>
      <c r="AV6" s="284">
        <v>8</v>
      </c>
      <c r="AW6" s="284">
        <v>8</v>
      </c>
      <c r="AX6" s="284"/>
      <c r="AY6" s="284"/>
      <c r="AZ6" s="284"/>
      <c r="BA6" s="54">
        <f t="shared" si="13"/>
        <v>8.5</v>
      </c>
      <c r="BB6" s="285"/>
      <c r="BC6" s="285">
        <f t="shared" ref="BC6" si="15">IF(C6=0,0,(P6+AC6)/(C6*AP6)*100)</f>
        <v>100</v>
      </c>
      <c r="BD6" s="285"/>
      <c r="BE6" s="285">
        <f t="shared" ref="BE6" si="16">IF(E6=0,0,(R6+AE6)/(E6*AR6)*100)</f>
        <v>100</v>
      </c>
      <c r="BF6" s="285"/>
      <c r="BG6" s="285">
        <f t="shared" ref="BG6" si="17">IF(G6=0,0,(T6+AG6)/(G6*AT6)*100)</f>
        <v>100</v>
      </c>
      <c r="BH6" s="285">
        <f t="shared" ref="BH6" si="18">IF(H6=0,0,(U6+AH6)/(H6*AU6)*100)</f>
        <v>73.333333333333329</v>
      </c>
      <c r="BI6" s="285">
        <f t="shared" ref="BI6" si="19">IF(I6=0,0,(V6+AI6)/(I6*AV6)*100)</f>
        <v>100</v>
      </c>
      <c r="BJ6" s="285">
        <f t="shared" ref="BJ6" si="20">IF(J6=0,0,(W6+AJ6)/(J6*AW6)*100)</f>
        <v>100</v>
      </c>
      <c r="BK6" s="285"/>
      <c r="BL6" s="285"/>
      <c r="BM6" s="285"/>
      <c r="BN6" s="53">
        <f t="shared" si="5"/>
        <v>95.555555555555543</v>
      </c>
    </row>
    <row r="7" spans="1:66" ht="16.5" customHeight="1">
      <c r="A7" s="283" t="s">
        <v>22</v>
      </c>
      <c r="B7" s="283">
        <v>0</v>
      </c>
      <c r="C7" s="283">
        <v>1</v>
      </c>
      <c r="D7" s="283">
        <v>0</v>
      </c>
      <c r="E7" s="283">
        <v>1</v>
      </c>
      <c r="F7" s="283">
        <v>3</v>
      </c>
      <c r="G7" s="283">
        <v>0</v>
      </c>
      <c r="H7" s="283">
        <v>2</v>
      </c>
      <c r="I7" s="283">
        <v>1</v>
      </c>
      <c r="J7" s="283">
        <v>0</v>
      </c>
      <c r="K7" s="283">
        <v>0</v>
      </c>
      <c r="L7" s="283">
        <v>0</v>
      </c>
      <c r="M7" s="283">
        <v>0</v>
      </c>
      <c r="N7" s="133">
        <f t="shared" si="7"/>
        <v>8</v>
      </c>
      <c r="O7" s="283">
        <v>0</v>
      </c>
      <c r="P7" s="283">
        <v>4</v>
      </c>
      <c r="Q7" s="283">
        <v>0</v>
      </c>
      <c r="R7" s="283">
        <v>4</v>
      </c>
      <c r="S7" s="283">
        <v>12</v>
      </c>
      <c r="T7" s="283">
        <v>0</v>
      </c>
      <c r="U7" s="283">
        <v>12</v>
      </c>
      <c r="V7" s="283">
        <v>6</v>
      </c>
      <c r="W7" s="283">
        <v>0</v>
      </c>
      <c r="X7" s="283">
        <v>0</v>
      </c>
      <c r="Y7" s="283">
        <v>0</v>
      </c>
      <c r="Z7" s="283">
        <v>0</v>
      </c>
      <c r="AA7" s="133">
        <f t="shared" si="9"/>
        <v>38</v>
      </c>
      <c r="AB7" s="283">
        <v>1</v>
      </c>
      <c r="AC7" s="283">
        <v>0</v>
      </c>
      <c r="AD7" s="283">
        <v>0</v>
      </c>
      <c r="AE7" s="283">
        <v>0</v>
      </c>
      <c r="AF7" s="283">
        <v>0</v>
      </c>
      <c r="AG7" s="283">
        <v>0</v>
      </c>
      <c r="AH7" s="283">
        <v>0</v>
      </c>
      <c r="AI7" s="283">
        <v>0</v>
      </c>
      <c r="AJ7" s="283">
        <v>0</v>
      </c>
      <c r="AK7" s="283">
        <v>0</v>
      </c>
      <c r="AL7" s="283">
        <v>0</v>
      </c>
      <c r="AM7" s="283">
        <v>0</v>
      </c>
      <c r="AN7" s="133">
        <f t="shared" si="11"/>
        <v>1</v>
      </c>
      <c r="AO7" s="284"/>
      <c r="AP7" s="284">
        <v>4</v>
      </c>
      <c r="AQ7" s="284"/>
      <c r="AR7" s="284">
        <v>4</v>
      </c>
      <c r="AS7" s="284">
        <v>4</v>
      </c>
      <c r="AT7" s="284"/>
      <c r="AU7" s="284">
        <v>6</v>
      </c>
      <c r="AV7" s="284">
        <v>6</v>
      </c>
      <c r="AW7" s="284"/>
      <c r="AX7" s="284"/>
      <c r="AY7" s="284"/>
      <c r="AZ7" s="284"/>
      <c r="BA7" s="54">
        <f t="shared" si="13"/>
        <v>4.8</v>
      </c>
      <c r="BB7" s="285"/>
      <c r="BC7" s="285">
        <v>100</v>
      </c>
      <c r="BD7" s="285"/>
      <c r="BE7" s="285">
        <v>100</v>
      </c>
      <c r="BF7" s="285">
        <v>100</v>
      </c>
      <c r="BG7" s="285"/>
      <c r="BH7" s="285">
        <v>100</v>
      </c>
      <c r="BI7" s="285">
        <v>100</v>
      </c>
      <c r="BJ7" s="285"/>
      <c r="BK7" s="285"/>
      <c r="BL7" s="285"/>
      <c r="BM7" s="285"/>
      <c r="BN7" s="53">
        <f t="shared" si="5"/>
        <v>100</v>
      </c>
    </row>
    <row r="8" spans="1:66" ht="16.5" customHeight="1">
      <c r="A8" s="272" t="s">
        <v>23</v>
      </c>
      <c r="B8" s="283">
        <v>0</v>
      </c>
      <c r="C8" s="283">
        <v>1</v>
      </c>
      <c r="D8" s="283">
        <v>0</v>
      </c>
      <c r="E8" s="283">
        <v>0</v>
      </c>
      <c r="F8" s="283">
        <v>3</v>
      </c>
      <c r="G8" s="283">
        <v>0</v>
      </c>
      <c r="H8" s="283">
        <v>0</v>
      </c>
      <c r="I8" s="283">
        <v>0</v>
      </c>
      <c r="J8" s="283">
        <v>1</v>
      </c>
      <c r="K8" s="283">
        <v>0</v>
      </c>
      <c r="L8" s="283">
        <v>0</v>
      </c>
      <c r="M8" s="283">
        <v>0</v>
      </c>
      <c r="N8" s="133">
        <f t="shared" si="7"/>
        <v>5</v>
      </c>
      <c r="O8" s="283">
        <v>0</v>
      </c>
      <c r="P8" s="283">
        <v>4</v>
      </c>
      <c r="Q8" s="283">
        <v>0</v>
      </c>
      <c r="R8" s="283">
        <v>0</v>
      </c>
      <c r="S8" s="283">
        <v>10</v>
      </c>
      <c r="T8" s="283">
        <v>0</v>
      </c>
      <c r="U8" s="283">
        <v>0</v>
      </c>
      <c r="V8" s="283">
        <v>0</v>
      </c>
      <c r="W8" s="283">
        <v>7</v>
      </c>
      <c r="X8" s="283">
        <v>0</v>
      </c>
      <c r="Y8" s="283">
        <v>0</v>
      </c>
      <c r="Z8" s="283">
        <v>0</v>
      </c>
      <c r="AA8" s="133">
        <f t="shared" si="9"/>
        <v>21</v>
      </c>
      <c r="AB8" s="283">
        <v>0</v>
      </c>
      <c r="AC8" s="283">
        <v>2</v>
      </c>
      <c r="AD8" s="283">
        <v>0</v>
      </c>
      <c r="AE8" s="283">
        <v>0</v>
      </c>
      <c r="AF8" s="283">
        <v>5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3">
        <v>0</v>
      </c>
      <c r="AM8" s="283">
        <v>0</v>
      </c>
      <c r="AN8" s="133">
        <f t="shared" si="11"/>
        <v>7</v>
      </c>
      <c r="AO8" s="284"/>
      <c r="AP8" s="284">
        <v>6</v>
      </c>
      <c r="AQ8" s="284"/>
      <c r="AR8" s="284"/>
      <c r="AS8" s="284">
        <v>5</v>
      </c>
      <c r="AT8" s="284"/>
      <c r="AU8" s="284"/>
      <c r="AV8" s="284"/>
      <c r="AW8" s="284">
        <v>7</v>
      </c>
      <c r="AX8" s="284"/>
      <c r="AY8" s="284"/>
      <c r="AZ8" s="284"/>
      <c r="BA8" s="54">
        <f t="shared" si="13"/>
        <v>6</v>
      </c>
      <c r="BB8" s="285"/>
      <c r="BC8" s="285">
        <v>100</v>
      </c>
      <c r="BD8" s="285"/>
      <c r="BE8" s="285"/>
      <c r="BF8" s="285">
        <v>100</v>
      </c>
      <c r="BG8" s="285"/>
      <c r="BH8" s="285"/>
      <c r="BI8" s="285"/>
      <c r="BJ8" s="285">
        <v>100</v>
      </c>
      <c r="BK8" s="285"/>
      <c r="BL8" s="285"/>
      <c r="BM8" s="285"/>
      <c r="BN8" s="53">
        <f t="shared" si="5"/>
        <v>100</v>
      </c>
    </row>
    <row r="9" spans="1:66" ht="16.5" customHeight="1">
      <c r="A9" s="222" t="s">
        <v>24</v>
      </c>
      <c r="B9" s="222">
        <f t="shared" ref="B9:M9" si="21">SUM(B10:B12)</f>
        <v>0</v>
      </c>
      <c r="C9" s="222">
        <f t="shared" si="21"/>
        <v>0</v>
      </c>
      <c r="D9" s="222">
        <f t="shared" si="21"/>
        <v>0</v>
      </c>
      <c r="E9" s="222">
        <f t="shared" si="21"/>
        <v>0</v>
      </c>
      <c r="F9" s="222">
        <f t="shared" si="21"/>
        <v>0</v>
      </c>
      <c r="G9" s="222">
        <f t="shared" si="21"/>
        <v>0</v>
      </c>
      <c r="H9" s="222">
        <f t="shared" si="21"/>
        <v>1</v>
      </c>
      <c r="I9" s="222">
        <f t="shared" si="21"/>
        <v>1</v>
      </c>
      <c r="J9" s="222">
        <f t="shared" si="21"/>
        <v>1</v>
      </c>
      <c r="K9" s="222">
        <f t="shared" si="21"/>
        <v>0</v>
      </c>
      <c r="L9" s="222">
        <f t="shared" si="21"/>
        <v>0</v>
      </c>
      <c r="M9" s="222">
        <f t="shared" si="21"/>
        <v>0</v>
      </c>
      <c r="N9" s="133">
        <f t="shared" si="7"/>
        <v>3</v>
      </c>
      <c r="O9" s="222">
        <f t="shared" ref="O9:Z9" si="22">SUM(O10:O12)</f>
        <v>0</v>
      </c>
      <c r="P9" s="222">
        <f t="shared" si="22"/>
        <v>0</v>
      </c>
      <c r="Q9" s="222">
        <f t="shared" si="22"/>
        <v>0</v>
      </c>
      <c r="R9" s="222">
        <f t="shared" si="22"/>
        <v>0</v>
      </c>
      <c r="S9" s="222">
        <f t="shared" si="22"/>
        <v>0</v>
      </c>
      <c r="T9" s="222">
        <f t="shared" si="22"/>
        <v>0</v>
      </c>
      <c r="U9" s="222">
        <f t="shared" si="22"/>
        <v>10</v>
      </c>
      <c r="V9" s="222">
        <f t="shared" si="22"/>
        <v>7</v>
      </c>
      <c r="W9" s="222">
        <f t="shared" si="22"/>
        <v>7</v>
      </c>
      <c r="X9" s="222">
        <f t="shared" si="22"/>
        <v>0</v>
      </c>
      <c r="Y9" s="222">
        <f t="shared" si="22"/>
        <v>0</v>
      </c>
      <c r="Z9" s="222">
        <f t="shared" si="22"/>
        <v>0</v>
      </c>
      <c r="AA9" s="133">
        <f t="shared" si="9"/>
        <v>24</v>
      </c>
      <c r="AB9" s="222">
        <f t="shared" ref="AB9:AM9" si="23">SUM(AB10:AB12)</f>
        <v>0</v>
      </c>
      <c r="AC9" s="222">
        <f t="shared" si="23"/>
        <v>0</v>
      </c>
      <c r="AD9" s="222">
        <f t="shared" si="23"/>
        <v>0</v>
      </c>
      <c r="AE9" s="222">
        <f t="shared" si="23"/>
        <v>0</v>
      </c>
      <c r="AF9" s="222">
        <f t="shared" si="23"/>
        <v>0</v>
      </c>
      <c r="AG9" s="222">
        <f t="shared" si="23"/>
        <v>0</v>
      </c>
      <c r="AH9" s="222">
        <f t="shared" si="23"/>
        <v>0</v>
      </c>
      <c r="AI9" s="222">
        <f t="shared" si="23"/>
        <v>0</v>
      </c>
      <c r="AJ9" s="222">
        <f t="shared" si="23"/>
        <v>0</v>
      </c>
      <c r="AK9" s="222">
        <f t="shared" si="23"/>
        <v>0</v>
      </c>
      <c r="AL9" s="222">
        <f t="shared" si="23"/>
        <v>0</v>
      </c>
      <c r="AM9" s="222">
        <f t="shared" si="23"/>
        <v>0</v>
      </c>
      <c r="AN9" s="133">
        <f t="shared" si="11"/>
        <v>0</v>
      </c>
      <c r="AO9" s="249"/>
      <c r="AP9" s="249"/>
      <c r="AQ9" s="249"/>
      <c r="AR9" s="249"/>
      <c r="AS9" s="249"/>
      <c r="AT9" s="249"/>
      <c r="AU9" s="249">
        <f>AVERAGE(AU10:AU12)</f>
        <v>10</v>
      </c>
      <c r="AV9" s="249">
        <f>AVERAGE(AV10:AV12)</f>
        <v>7</v>
      </c>
      <c r="AW9" s="249">
        <f>AVERAGE(AW10:AW12)</f>
        <v>7</v>
      </c>
      <c r="AX9" s="249"/>
      <c r="AY9" s="249"/>
      <c r="AZ9" s="249"/>
      <c r="BA9" s="54">
        <f t="shared" si="13"/>
        <v>8</v>
      </c>
      <c r="BB9" s="249"/>
      <c r="BC9" s="249"/>
      <c r="BD9" s="249"/>
      <c r="BE9" s="249"/>
      <c r="BF9" s="249"/>
      <c r="BG9" s="249"/>
      <c r="BH9" s="249">
        <f>AVERAGE(BH10:BH12)</f>
        <v>100</v>
      </c>
      <c r="BI9" s="249">
        <f>AVERAGE(BI10:BI12)</f>
        <v>100</v>
      </c>
      <c r="BJ9" s="249">
        <f>AVERAGE(BJ10:BJ12)</f>
        <v>100</v>
      </c>
      <c r="BK9" s="249"/>
      <c r="BL9" s="249"/>
      <c r="BM9" s="249"/>
      <c r="BN9" s="53">
        <f t="shared" si="5"/>
        <v>100</v>
      </c>
    </row>
    <row r="10" spans="1:66" ht="16.5" customHeight="1">
      <c r="A10" s="278" t="s">
        <v>26</v>
      </c>
      <c r="B10" s="282">
        <v>0</v>
      </c>
      <c r="C10" s="282">
        <v>0</v>
      </c>
      <c r="D10" s="282">
        <v>0</v>
      </c>
      <c r="E10" s="282">
        <v>0</v>
      </c>
      <c r="F10" s="282">
        <v>0</v>
      </c>
      <c r="G10" s="282">
        <v>0</v>
      </c>
      <c r="H10" s="282">
        <v>1</v>
      </c>
      <c r="I10" s="282">
        <v>0</v>
      </c>
      <c r="J10" s="282">
        <v>0</v>
      </c>
      <c r="K10" s="282">
        <v>0</v>
      </c>
      <c r="L10" s="282">
        <v>0</v>
      </c>
      <c r="M10" s="282">
        <v>0</v>
      </c>
      <c r="N10" s="133">
        <f t="shared" si="7"/>
        <v>1</v>
      </c>
      <c r="O10" s="282">
        <v>0</v>
      </c>
      <c r="P10" s="282">
        <v>0</v>
      </c>
      <c r="Q10" s="282">
        <v>0</v>
      </c>
      <c r="R10" s="282">
        <v>0</v>
      </c>
      <c r="S10" s="282">
        <v>0</v>
      </c>
      <c r="T10" s="282">
        <v>0</v>
      </c>
      <c r="U10" s="282">
        <v>10</v>
      </c>
      <c r="V10" s="282">
        <v>0</v>
      </c>
      <c r="W10" s="282">
        <v>0</v>
      </c>
      <c r="X10" s="282">
        <v>0</v>
      </c>
      <c r="Y10" s="282">
        <v>0</v>
      </c>
      <c r="Z10" s="282">
        <v>0</v>
      </c>
      <c r="AA10" s="133">
        <f t="shared" si="9"/>
        <v>10</v>
      </c>
      <c r="AB10" s="334">
        <v>0</v>
      </c>
      <c r="AC10" s="334">
        <v>0</v>
      </c>
      <c r="AD10" s="334">
        <v>0</v>
      </c>
      <c r="AE10" s="334">
        <v>0</v>
      </c>
      <c r="AF10" s="334">
        <v>0</v>
      </c>
      <c r="AG10" s="334">
        <v>0</v>
      </c>
      <c r="AH10" s="334">
        <v>0</v>
      </c>
      <c r="AI10" s="334">
        <v>0</v>
      </c>
      <c r="AJ10" s="334">
        <v>0</v>
      </c>
      <c r="AK10" s="334">
        <v>0</v>
      </c>
      <c r="AL10" s="334">
        <v>0</v>
      </c>
      <c r="AM10" s="334">
        <v>0</v>
      </c>
      <c r="AN10" s="133">
        <f t="shared" si="11"/>
        <v>0</v>
      </c>
      <c r="AO10" s="435"/>
      <c r="AP10" s="305"/>
      <c r="AQ10" s="305"/>
      <c r="AR10" s="305"/>
      <c r="AS10" s="305"/>
      <c r="AT10" s="305"/>
      <c r="AU10" s="305">
        <v>10</v>
      </c>
      <c r="AV10" s="305"/>
      <c r="AW10" s="305"/>
      <c r="AX10" s="305"/>
      <c r="AY10" s="305"/>
      <c r="AZ10" s="305"/>
      <c r="BA10" s="54">
        <f t="shared" si="13"/>
        <v>10</v>
      </c>
      <c r="BB10" s="286"/>
      <c r="BC10" s="286"/>
      <c r="BD10" s="286"/>
      <c r="BE10" s="286"/>
      <c r="BF10" s="286"/>
      <c r="BG10" s="286"/>
      <c r="BH10" s="286">
        <f t="shared" ref="BH10" si="24">IF(H10=0,0,(U10+AH10)/(H10*AU10)*100)</f>
        <v>100</v>
      </c>
      <c r="BI10" s="286"/>
      <c r="BJ10" s="286"/>
      <c r="BK10" s="286"/>
      <c r="BL10" s="286"/>
      <c r="BM10" s="286"/>
      <c r="BN10" s="53">
        <f t="shared" si="5"/>
        <v>100</v>
      </c>
    </row>
    <row r="11" spans="1:66" ht="16.5" customHeight="1">
      <c r="A11" s="278" t="s">
        <v>27</v>
      </c>
      <c r="B11" s="282">
        <v>0</v>
      </c>
      <c r="C11" s="282">
        <v>0</v>
      </c>
      <c r="D11" s="282">
        <v>0</v>
      </c>
      <c r="E11" s="282">
        <v>0</v>
      </c>
      <c r="F11" s="282">
        <v>0</v>
      </c>
      <c r="G11" s="282">
        <v>0</v>
      </c>
      <c r="H11" s="282">
        <v>0</v>
      </c>
      <c r="I11" s="282">
        <v>1</v>
      </c>
      <c r="J11" s="282">
        <v>0</v>
      </c>
      <c r="K11" s="282">
        <v>0</v>
      </c>
      <c r="L11" s="282">
        <v>0</v>
      </c>
      <c r="M11" s="282">
        <v>0</v>
      </c>
      <c r="N11" s="133">
        <f t="shared" si="7"/>
        <v>1</v>
      </c>
      <c r="O11" s="282">
        <v>0</v>
      </c>
      <c r="P11" s="282">
        <v>0</v>
      </c>
      <c r="Q11" s="282">
        <v>0</v>
      </c>
      <c r="R11" s="282">
        <v>0</v>
      </c>
      <c r="S11" s="282">
        <v>0</v>
      </c>
      <c r="T11" s="282">
        <v>0</v>
      </c>
      <c r="U11" s="282">
        <v>0</v>
      </c>
      <c r="V11" s="282">
        <v>7</v>
      </c>
      <c r="W11" s="282">
        <v>0</v>
      </c>
      <c r="X11" s="282">
        <v>0</v>
      </c>
      <c r="Y11" s="282">
        <v>0</v>
      </c>
      <c r="Z11" s="282">
        <v>0</v>
      </c>
      <c r="AA11" s="133">
        <f t="shared" si="9"/>
        <v>7</v>
      </c>
      <c r="AB11" s="282">
        <v>0</v>
      </c>
      <c r="AC11" s="282">
        <v>0</v>
      </c>
      <c r="AD11" s="282">
        <v>0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  <c r="AL11" s="282">
        <v>0</v>
      </c>
      <c r="AM11" s="282">
        <v>0</v>
      </c>
      <c r="AN11" s="133">
        <f t="shared" si="11"/>
        <v>0</v>
      </c>
      <c r="AO11" s="305"/>
      <c r="AP11" s="305"/>
      <c r="AQ11" s="305"/>
      <c r="AR11" s="305"/>
      <c r="AS11" s="305"/>
      <c r="AT11" s="305"/>
      <c r="AU11" s="305"/>
      <c r="AV11" s="305">
        <v>7</v>
      </c>
      <c r="AW11" s="305"/>
      <c r="AX11" s="305"/>
      <c r="AY11" s="305"/>
      <c r="AZ11" s="305"/>
      <c r="BA11" s="54">
        <f t="shared" si="13"/>
        <v>7</v>
      </c>
      <c r="BB11" s="286"/>
      <c r="BC11" s="286"/>
      <c r="BD11" s="286"/>
      <c r="BE11" s="286"/>
      <c r="BF11" s="286"/>
      <c r="BG11" s="286"/>
      <c r="BH11" s="286"/>
      <c r="BI11" s="286">
        <f t="shared" ref="BI11" si="25">IF(I11=0,0,(V11+AI11)/(I11*AV11)*100)</f>
        <v>100</v>
      </c>
      <c r="BJ11" s="286"/>
      <c r="BK11" s="286"/>
      <c r="BL11" s="286"/>
      <c r="BM11" s="286"/>
      <c r="BN11" s="53">
        <f t="shared" si="5"/>
        <v>100</v>
      </c>
    </row>
    <row r="12" spans="1:66" ht="16.5" customHeight="1">
      <c r="A12" s="278" t="s">
        <v>30</v>
      </c>
      <c r="B12" s="282">
        <v>0</v>
      </c>
      <c r="C12" s="282">
        <v>0</v>
      </c>
      <c r="D12" s="282">
        <v>0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1</v>
      </c>
      <c r="K12" s="282">
        <v>0</v>
      </c>
      <c r="L12" s="282">
        <v>0</v>
      </c>
      <c r="M12" s="282">
        <v>0</v>
      </c>
      <c r="N12" s="133">
        <f t="shared" si="7"/>
        <v>1</v>
      </c>
      <c r="O12" s="282">
        <v>0</v>
      </c>
      <c r="P12" s="282">
        <v>0</v>
      </c>
      <c r="Q12" s="282">
        <v>0</v>
      </c>
      <c r="R12" s="282">
        <v>0</v>
      </c>
      <c r="S12" s="282">
        <v>0</v>
      </c>
      <c r="T12" s="282">
        <v>0</v>
      </c>
      <c r="U12" s="282">
        <v>0</v>
      </c>
      <c r="V12" s="282">
        <v>0</v>
      </c>
      <c r="W12" s="282">
        <v>7</v>
      </c>
      <c r="X12" s="282">
        <v>0</v>
      </c>
      <c r="Y12" s="282">
        <v>0</v>
      </c>
      <c r="Z12" s="282">
        <v>0</v>
      </c>
      <c r="AA12" s="133">
        <f t="shared" si="9"/>
        <v>7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0</v>
      </c>
      <c r="AH12" s="282">
        <v>0</v>
      </c>
      <c r="AI12" s="282">
        <v>0</v>
      </c>
      <c r="AJ12" s="282">
        <v>0</v>
      </c>
      <c r="AK12" s="282">
        <v>0</v>
      </c>
      <c r="AL12" s="282">
        <v>0</v>
      </c>
      <c r="AM12" s="282">
        <v>0</v>
      </c>
      <c r="AN12" s="133">
        <f t="shared" si="11"/>
        <v>0</v>
      </c>
      <c r="AO12" s="305"/>
      <c r="AP12" s="305"/>
      <c r="AQ12" s="305"/>
      <c r="AR12" s="305"/>
      <c r="AS12" s="305"/>
      <c r="AT12" s="305"/>
      <c r="AU12" s="305"/>
      <c r="AV12" s="305"/>
      <c r="AW12" s="305">
        <v>7</v>
      </c>
      <c r="AX12" s="305"/>
      <c r="AY12" s="305"/>
      <c r="AZ12" s="305"/>
      <c r="BA12" s="54">
        <f t="shared" si="13"/>
        <v>7</v>
      </c>
      <c r="BB12" s="286"/>
      <c r="BC12" s="286"/>
      <c r="BD12" s="286"/>
      <c r="BE12" s="286"/>
      <c r="BF12" s="286"/>
      <c r="BG12" s="286"/>
      <c r="BH12" s="286"/>
      <c r="BI12" s="286"/>
      <c r="BJ12" s="286">
        <f t="shared" ref="BJ12" si="26">IF(J12=0,0,(W12+AJ12)/(J12*AW12)*100)</f>
        <v>100</v>
      </c>
      <c r="BK12" s="286"/>
      <c r="BL12" s="286"/>
      <c r="BM12" s="286"/>
      <c r="BN12" s="53">
        <f t="shared" si="5"/>
        <v>100</v>
      </c>
    </row>
    <row r="13" spans="1:66" ht="16.5" customHeight="1">
      <c r="A13" s="222" t="s">
        <v>39</v>
      </c>
      <c r="B13" s="222">
        <f t="shared" ref="B13:M13" si="27">SUM(B14:B17)</f>
        <v>5</v>
      </c>
      <c r="C13" s="222">
        <f t="shared" si="27"/>
        <v>6</v>
      </c>
      <c r="D13" s="222">
        <f t="shared" si="27"/>
        <v>0</v>
      </c>
      <c r="E13" s="222">
        <f t="shared" si="27"/>
        <v>8</v>
      </c>
      <c r="F13" s="222">
        <f t="shared" si="27"/>
        <v>11</v>
      </c>
      <c r="G13" s="222">
        <f t="shared" si="27"/>
        <v>3</v>
      </c>
      <c r="H13" s="222">
        <f t="shared" si="27"/>
        <v>11</v>
      </c>
      <c r="I13" s="222">
        <f t="shared" si="27"/>
        <v>16</v>
      </c>
      <c r="J13" s="222">
        <f t="shared" si="27"/>
        <v>15</v>
      </c>
      <c r="K13" s="222">
        <f t="shared" si="27"/>
        <v>1</v>
      </c>
      <c r="L13" s="222">
        <f t="shared" si="27"/>
        <v>3</v>
      </c>
      <c r="M13" s="222">
        <f t="shared" si="27"/>
        <v>2</v>
      </c>
      <c r="N13" s="133">
        <f t="shared" si="7"/>
        <v>81</v>
      </c>
      <c r="O13" s="222">
        <f t="shared" ref="O13:Z13" si="28">SUM(O14:O17)</f>
        <v>24</v>
      </c>
      <c r="P13" s="222">
        <f t="shared" si="28"/>
        <v>30</v>
      </c>
      <c r="Q13" s="222">
        <f t="shared" si="28"/>
        <v>0</v>
      </c>
      <c r="R13" s="222">
        <f t="shared" si="28"/>
        <v>30</v>
      </c>
      <c r="S13" s="222">
        <f t="shared" si="28"/>
        <v>34</v>
      </c>
      <c r="T13" s="222">
        <f t="shared" si="28"/>
        <v>7</v>
      </c>
      <c r="U13" s="222">
        <f t="shared" si="28"/>
        <v>66</v>
      </c>
      <c r="V13" s="222">
        <f t="shared" si="28"/>
        <v>87</v>
      </c>
      <c r="W13" s="222">
        <f t="shared" si="28"/>
        <v>85</v>
      </c>
      <c r="X13" s="222">
        <f t="shared" si="28"/>
        <v>0</v>
      </c>
      <c r="Y13" s="222">
        <f t="shared" si="28"/>
        <v>15</v>
      </c>
      <c r="Z13" s="222">
        <f t="shared" si="28"/>
        <v>10</v>
      </c>
      <c r="AA13" s="133">
        <f t="shared" si="9"/>
        <v>388</v>
      </c>
      <c r="AB13" s="222">
        <f t="shared" ref="AB13:AM13" si="29">SUM(AB14:AB17)</f>
        <v>0</v>
      </c>
      <c r="AC13" s="222">
        <f t="shared" si="29"/>
        <v>0</v>
      </c>
      <c r="AD13" s="222">
        <f t="shared" si="29"/>
        <v>0</v>
      </c>
      <c r="AE13" s="222">
        <f t="shared" si="29"/>
        <v>4</v>
      </c>
      <c r="AF13" s="222">
        <f t="shared" si="29"/>
        <v>9</v>
      </c>
      <c r="AG13" s="222">
        <f t="shared" si="29"/>
        <v>4</v>
      </c>
      <c r="AH13" s="222">
        <f t="shared" si="29"/>
        <v>1</v>
      </c>
      <c r="AI13" s="222">
        <f t="shared" si="29"/>
        <v>4</v>
      </c>
      <c r="AJ13" s="222">
        <f t="shared" si="29"/>
        <v>3</v>
      </c>
      <c r="AK13" s="222">
        <f t="shared" si="29"/>
        <v>7</v>
      </c>
      <c r="AL13" s="222">
        <f t="shared" si="29"/>
        <v>0</v>
      </c>
      <c r="AM13" s="222">
        <f t="shared" si="29"/>
        <v>0</v>
      </c>
      <c r="AN13" s="133">
        <f t="shared" si="11"/>
        <v>32</v>
      </c>
      <c r="AO13" s="249">
        <f>AVERAGE(AO14:AO17)</f>
        <v>6</v>
      </c>
      <c r="AP13" s="249">
        <f>AVERAGE(AP14:AP17)</f>
        <v>6</v>
      </c>
      <c r="AQ13" s="249"/>
      <c r="AR13" s="249">
        <f t="shared" ref="AR13:AZ13" si="30">AVERAGE(AR14:AR17)</f>
        <v>4</v>
      </c>
      <c r="AS13" s="249">
        <f t="shared" si="30"/>
        <v>5</v>
      </c>
      <c r="AT13" s="249">
        <f t="shared" si="30"/>
        <v>4.5</v>
      </c>
      <c r="AU13" s="249">
        <f t="shared" si="30"/>
        <v>6.666666666666667</v>
      </c>
      <c r="AV13" s="249">
        <f t="shared" si="30"/>
        <v>4.5</v>
      </c>
      <c r="AW13" s="249">
        <f t="shared" si="30"/>
        <v>5.666666666666667</v>
      </c>
      <c r="AX13" s="249">
        <f t="shared" si="30"/>
        <v>7</v>
      </c>
      <c r="AY13" s="249">
        <f t="shared" si="30"/>
        <v>6</v>
      </c>
      <c r="AZ13" s="249">
        <f t="shared" si="30"/>
        <v>6</v>
      </c>
      <c r="BA13" s="54">
        <f t="shared" si="13"/>
        <v>5.5757575757575752</v>
      </c>
      <c r="BB13" s="249">
        <f>AVERAGE(BB14:BB17)</f>
        <v>80</v>
      </c>
      <c r="BC13" s="249">
        <f t="shared" ref="BC13:BE13" si="31">AVERAGE(BC14:BC17)</f>
        <v>83.333333333333343</v>
      </c>
      <c r="BD13" s="249"/>
      <c r="BE13" s="249">
        <f t="shared" si="31"/>
        <v>91.666666666666671</v>
      </c>
      <c r="BF13" s="249">
        <f t="shared" ref="BF13:BM13" si="32">AVERAGE(BF14:BF17)</f>
        <v>85.05952380952381</v>
      </c>
      <c r="BG13" s="249">
        <f t="shared" si="32"/>
        <v>100</v>
      </c>
      <c r="BH13" s="249">
        <f t="shared" si="32"/>
        <v>86.507936507936506</v>
      </c>
      <c r="BI13" s="249">
        <f t="shared" si="32"/>
        <v>94.387755102040813</v>
      </c>
      <c r="BJ13" s="249">
        <f t="shared" si="32"/>
        <v>97.835497835497833</v>
      </c>
      <c r="BK13" s="249">
        <f t="shared" si="32"/>
        <v>100</v>
      </c>
      <c r="BL13" s="249">
        <f t="shared" si="32"/>
        <v>83.333333333333343</v>
      </c>
      <c r="BM13" s="249">
        <f t="shared" si="32"/>
        <v>83.333333333333343</v>
      </c>
      <c r="BN13" s="53">
        <f t="shared" si="5"/>
        <v>89.587034538333242</v>
      </c>
    </row>
    <row r="14" spans="1:66" ht="16.5" customHeight="1">
      <c r="A14" s="282" t="s">
        <v>41</v>
      </c>
      <c r="B14" s="282">
        <v>0</v>
      </c>
      <c r="C14" s="282">
        <v>0</v>
      </c>
      <c r="D14" s="282">
        <v>0</v>
      </c>
      <c r="E14" s="282">
        <v>2</v>
      </c>
      <c r="F14" s="282">
        <v>3</v>
      </c>
      <c r="G14" s="282">
        <v>2</v>
      </c>
      <c r="H14" s="282"/>
      <c r="I14" s="282">
        <v>2</v>
      </c>
      <c r="J14" s="282">
        <v>3</v>
      </c>
      <c r="K14" s="282">
        <v>0</v>
      </c>
      <c r="L14" s="282">
        <v>0</v>
      </c>
      <c r="M14" s="282">
        <v>0</v>
      </c>
      <c r="N14" s="133">
        <v>12</v>
      </c>
      <c r="O14" s="282">
        <v>0</v>
      </c>
      <c r="P14" s="282">
        <v>0</v>
      </c>
      <c r="Q14" s="282">
        <v>0</v>
      </c>
      <c r="R14" s="282">
        <v>0</v>
      </c>
      <c r="S14" s="282">
        <v>0</v>
      </c>
      <c r="T14" s="282">
        <v>0</v>
      </c>
      <c r="U14" s="282">
        <v>0</v>
      </c>
      <c r="V14" s="282">
        <v>0</v>
      </c>
      <c r="W14" s="282">
        <v>6</v>
      </c>
      <c r="X14" s="282">
        <v>0</v>
      </c>
      <c r="Y14" s="282">
        <v>0</v>
      </c>
      <c r="Z14" s="282">
        <v>0</v>
      </c>
      <c r="AA14" s="133">
        <v>6</v>
      </c>
      <c r="AB14" s="282">
        <v>0</v>
      </c>
      <c r="AC14" s="282">
        <v>0</v>
      </c>
      <c r="AD14" s="282">
        <v>0</v>
      </c>
      <c r="AE14" s="282">
        <v>4</v>
      </c>
      <c r="AF14" s="282">
        <v>9</v>
      </c>
      <c r="AG14" s="282">
        <v>4</v>
      </c>
      <c r="AH14" s="282">
        <v>0</v>
      </c>
      <c r="AI14" s="282">
        <v>4</v>
      </c>
      <c r="AJ14" s="282">
        <v>3</v>
      </c>
      <c r="AK14" s="282">
        <v>0</v>
      </c>
      <c r="AL14" s="282">
        <v>0</v>
      </c>
      <c r="AM14" s="282">
        <v>0</v>
      </c>
      <c r="AN14" s="133">
        <v>24</v>
      </c>
      <c r="AO14" s="305"/>
      <c r="AP14" s="305"/>
      <c r="AQ14" s="305"/>
      <c r="AR14" s="305">
        <v>2</v>
      </c>
      <c r="AS14" s="305">
        <v>3</v>
      </c>
      <c r="AT14" s="305">
        <v>2</v>
      </c>
      <c r="AU14" s="305"/>
      <c r="AV14" s="305">
        <v>2</v>
      </c>
      <c r="AW14" s="305">
        <v>3</v>
      </c>
      <c r="AX14" s="305"/>
      <c r="AY14" s="305"/>
      <c r="AZ14" s="305"/>
      <c r="BA14" s="54">
        <v>2.4</v>
      </c>
      <c r="BB14" s="286"/>
      <c r="BC14" s="286"/>
      <c r="BD14" s="286"/>
      <c r="BE14" s="286">
        <f t="shared" ref="BE14:BE15" si="33">IF(E14=0,0,(R14+AE14)/(E14*AR14)*100)</f>
        <v>100</v>
      </c>
      <c r="BF14" s="286">
        <f t="shared" ref="BF14:BF17" si="34">IF(F14=0,0,(S14+AF14)/(F14*AS14)*100)</f>
        <v>100</v>
      </c>
      <c r="BG14" s="286">
        <f t="shared" ref="BG14:BG15" si="35">IF(G14=0,0,(T14+AG14)/(G14*AT14)*100)</f>
        <v>100</v>
      </c>
      <c r="BH14" s="286"/>
      <c r="BI14" s="286">
        <f t="shared" ref="BI14:BI15" si="36">IF(I14=0,0,(V14+AI14)/(I14*AV14)*100)</f>
        <v>100</v>
      </c>
      <c r="BJ14" s="286">
        <f t="shared" ref="BJ14:BJ16" si="37">IF(J14=0,0,(W14+AJ14)/(J14*AW14)*100)</f>
        <v>100</v>
      </c>
      <c r="BK14" s="286"/>
      <c r="BL14" s="286"/>
      <c r="BM14" s="286"/>
      <c r="BN14" s="53">
        <v>41.666666669999998</v>
      </c>
    </row>
    <row r="15" spans="1:66" ht="16.5" customHeight="1">
      <c r="A15" s="282" t="s">
        <v>42</v>
      </c>
      <c r="B15" s="282">
        <v>5</v>
      </c>
      <c r="C15" s="282">
        <v>6</v>
      </c>
      <c r="D15" s="282">
        <v>0</v>
      </c>
      <c r="E15" s="282">
        <v>6</v>
      </c>
      <c r="F15" s="282">
        <v>3</v>
      </c>
      <c r="G15" s="282">
        <v>1</v>
      </c>
      <c r="H15" s="282">
        <v>8</v>
      </c>
      <c r="I15" s="282">
        <v>14</v>
      </c>
      <c r="J15" s="282">
        <v>11</v>
      </c>
      <c r="K15" s="282"/>
      <c r="L15" s="282">
        <v>3</v>
      </c>
      <c r="M15" s="282">
        <v>2</v>
      </c>
      <c r="N15" s="133">
        <v>59</v>
      </c>
      <c r="O15" s="282">
        <v>24</v>
      </c>
      <c r="P15" s="282">
        <v>30</v>
      </c>
      <c r="Q15" s="282">
        <v>0</v>
      </c>
      <c r="R15" s="282">
        <v>30</v>
      </c>
      <c r="S15" s="282">
        <v>20</v>
      </c>
      <c r="T15" s="282">
        <v>7</v>
      </c>
      <c r="U15" s="282">
        <v>52</v>
      </c>
      <c r="V15" s="282">
        <v>87</v>
      </c>
      <c r="W15" s="282">
        <v>72</v>
      </c>
      <c r="X15" s="282">
        <v>0</v>
      </c>
      <c r="Y15" s="282">
        <v>15</v>
      </c>
      <c r="Z15" s="282">
        <v>10</v>
      </c>
      <c r="AA15" s="133">
        <v>347</v>
      </c>
      <c r="AB15" s="282">
        <v>0</v>
      </c>
      <c r="AC15" s="282">
        <v>0</v>
      </c>
      <c r="AD15" s="282">
        <v>0</v>
      </c>
      <c r="AE15" s="282">
        <v>0</v>
      </c>
      <c r="AF15" s="282">
        <v>0</v>
      </c>
      <c r="AG15" s="282">
        <v>0</v>
      </c>
      <c r="AH15" s="282">
        <v>0</v>
      </c>
      <c r="AI15" s="282">
        <v>0</v>
      </c>
      <c r="AJ15" s="282">
        <v>0</v>
      </c>
      <c r="AK15" s="282">
        <v>0</v>
      </c>
      <c r="AL15" s="282">
        <v>0</v>
      </c>
      <c r="AM15" s="282">
        <v>0</v>
      </c>
      <c r="AN15" s="133">
        <v>0</v>
      </c>
      <c r="AO15" s="305">
        <v>6</v>
      </c>
      <c r="AP15" s="305">
        <v>6</v>
      </c>
      <c r="AQ15" s="305"/>
      <c r="AR15" s="305">
        <v>6</v>
      </c>
      <c r="AS15" s="305">
        <v>7</v>
      </c>
      <c r="AT15" s="305">
        <v>7</v>
      </c>
      <c r="AU15" s="305">
        <v>7</v>
      </c>
      <c r="AV15" s="305">
        <v>7</v>
      </c>
      <c r="AW15" s="305">
        <v>7</v>
      </c>
      <c r="AX15" s="305"/>
      <c r="AY15" s="305">
        <v>6</v>
      </c>
      <c r="AZ15" s="305">
        <v>6</v>
      </c>
      <c r="BA15" s="54">
        <v>6.5</v>
      </c>
      <c r="BB15" s="286">
        <f t="shared" ref="BB15" si="38">IF(B15=0,0,(O15+AB15)/(B15*AO15)*100)</f>
        <v>80</v>
      </c>
      <c r="BC15" s="286">
        <f t="shared" ref="BC15" si="39">IF(C15=0,0,(P15+AC15)/(C15*AP15)*100)</f>
        <v>83.333333333333343</v>
      </c>
      <c r="BD15" s="286"/>
      <c r="BE15" s="286">
        <f t="shared" si="33"/>
        <v>83.333333333333343</v>
      </c>
      <c r="BF15" s="286">
        <f t="shared" si="34"/>
        <v>95.238095238095227</v>
      </c>
      <c r="BG15" s="286">
        <f t="shared" si="35"/>
        <v>100</v>
      </c>
      <c r="BH15" s="286">
        <f t="shared" ref="BH15:BH17" si="40">IF(H15=0,0,(U15+AH15)/(H15*AU15)*100)</f>
        <v>92.857142857142861</v>
      </c>
      <c r="BI15" s="286">
        <f t="shared" si="36"/>
        <v>88.775510204081627</v>
      </c>
      <c r="BJ15" s="286">
        <f t="shared" si="37"/>
        <v>93.506493506493499</v>
      </c>
      <c r="BK15" s="286"/>
      <c r="BL15" s="286">
        <f t="shared" ref="BL15" si="41">IF(L15=0,0,(Y15+AL15)/(L15*AY15)*100)</f>
        <v>83.333333333333343</v>
      </c>
      <c r="BM15" s="286">
        <f t="shared" ref="BM15" si="42">IF(M15=0,0,(Z15+AM15)/(M15*AZ15)*100)</f>
        <v>83.333333333333343</v>
      </c>
      <c r="BN15" s="53">
        <v>73.642547930000006</v>
      </c>
    </row>
    <row r="16" spans="1:66" ht="16.5" customHeight="1">
      <c r="A16" s="278" t="s">
        <v>43</v>
      </c>
      <c r="B16" s="282">
        <v>0</v>
      </c>
      <c r="C16" s="282">
        <v>0</v>
      </c>
      <c r="D16" s="282">
        <v>0</v>
      </c>
      <c r="E16" s="282">
        <v>0</v>
      </c>
      <c r="F16" s="282">
        <v>1</v>
      </c>
      <c r="G16" s="282">
        <v>0</v>
      </c>
      <c r="H16" s="282">
        <v>1</v>
      </c>
      <c r="I16" s="282">
        <v>0</v>
      </c>
      <c r="J16" s="282">
        <v>1</v>
      </c>
      <c r="K16" s="282">
        <v>1</v>
      </c>
      <c r="L16" s="282">
        <v>0</v>
      </c>
      <c r="M16" s="282">
        <v>0</v>
      </c>
      <c r="N16" s="133">
        <v>4</v>
      </c>
      <c r="O16" s="282">
        <v>0</v>
      </c>
      <c r="P16" s="282">
        <v>0</v>
      </c>
      <c r="Q16" s="282">
        <v>0</v>
      </c>
      <c r="R16" s="282">
        <v>0</v>
      </c>
      <c r="S16" s="282">
        <v>5</v>
      </c>
      <c r="T16" s="282">
        <v>0</v>
      </c>
      <c r="U16" s="282">
        <v>6</v>
      </c>
      <c r="V16" s="282">
        <v>0</v>
      </c>
      <c r="W16" s="282">
        <v>7</v>
      </c>
      <c r="X16" s="282">
        <v>0</v>
      </c>
      <c r="Y16" s="282">
        <v>0</v>
      </c>
      <c r="Z16" s="282">
        <v>0</v>
      </c>
      <c r="AA16" s="133">
        <v>18</v>
      </c>
      <c r="AB16" s="282">
        <v>0</v>
      </c>
      <c r="AC16" s="282">
        <v>0</v>
      </c>
      <c r="AD16" s="282">
        <v>0</v>
      </c>
      <c r="AE16" s="282">
        <v>0</v>
      </c>
      <c r="AF16" s="282">
        <v>0</v>
      </c>
      <c r="AG16" s="282">
        <v>0</v>
      </c>
      <c r="AH16" s="282">
        <v>1</v>
      </c>
      <c r="AI16" s="282">
        <v>0</v>
      </c>
      <c r="AJ16" s="282">
        <v>0</v>
      </c>
      <c r="AK16" s="282">
        <v>7</v>
      </c>
      <c r="AL16" s="282">
        <v>0</v>
      </c>
      <c r="AM16" s="282">
        <v>0</v>
      </c>
      <c r="AN16" s="133">
        <v>8</v>
      </c>
      <c r="AO16" s="305"/>
      <c r="AP16" s="305"/>
      <c r="AQ16" s="305"/>
      <c r="AR16" s="305"/>
      <c r="AS16" s="305">
        <v>5</v>
      </c>
      <c r="AT16" s="305"/>
      <c r="AU16" s="305">
        <v>7</v>
      </c>
      <c r="AV16" s="305"/>
      <c r="AW16" s="305">
        <v>7</v>
      </c>
      <c r="AX16" s="305">
        <v>7</v>
      </c>
      <c r="AY16" s="305"/>
      <c r="AZ16" s="305"/>
      <c r="BA16" s="54">
        <v>6.5</v>
      </c>
      <c r="BB16" s="286"/>
      <c r="BC16" s="286"/>
      <c r="BD16" s="286"/>
      <c r="BE16" s="286"/>
      <c r="BF16" s="286">
        <f t="shared" si="34"/>
        <v>100</v>
      </c>
      <c r="BG16" s="286"/>
      <c r="BH16" s="286">
        <f t="shared" si="40"/>
        <v>100</v>
      </c>
      <c r="BI16" s="286"/>
      <c r="BJ16" s="286">
        <f t="shared" si="37"/>
        <v>100</v>
      </c>
      <c r="BK16" s="286">
        <f t="shared" ref="BK16" si="43">IF(K16=0,0,(X16+AK16)/(K16*AX16)*100)</f>
        <v>100</v>
      </c>
      <c r="BL16" s="286"/>
      <c r="BM16" s="286"/>
      <c r="BN16" s="53">
        <v>33.333333330000002</v>
      </c>
    </row>
    <row r="17" spans="1:66" ht="16.5" customHeight="1">
      <c r="A17" s="282" t="s">
        <v>44</v>
      </c>
      <c r="B17" s="282">
        <v>0</v>
      </c>
      <c r="C17" s="282">
        <v>0</v>
      </c>
      <c r="D17" s="282">
        <v>0</v>
      </c>
      <c r="E17" s="282">
        <v>0</v>
      </c>
      <c r="F17" s="282">
        <v>4</v>
      </c>
      <c r="G17" s="282">
        <v>0</v>
      </c>
      <c r="H17" s="282">
        <v>2</v>
      </c>
      <c r="I17" s="282">
        <v>0</v>
      </c>
      <c r="J17" s="282">
        <v>0</v>
      </c>
      <c r="K17" s="282">
        <v>0</v>
      </c>
      <c r="L17" s="282">
        <v>0</v>
      </c>
      <c r="M17" s="282">
        <v>0</v>
      </c>
      <c r="N17" s="133">
        <v>6</v>
      </c>
      <c r="O17" s="282">
        <v>0</v>
      </c>
      <c r="P17" s="282">
        <v>0</v>
      </c>
      <c r="Q17" s="282">
        <v>0</v>
      </c>
      <c r="R17" s="282">
        <v>0</v>
      </c>
      <c r="S17" s="282">
        <v>9</v>
      </c>
      <c r="T17" s="282">
        <v>0</v>
      </c>
      <c r="U17" s="282">
        <v>8</v>
      </c>
      <c r="V17" s="282">
        <v>0</v>
      </c>
      <c r="W17" s="282">
        <v>0</v>
      </c>
      <c r="X17" s="282">
        <v>0</v>
      </c>
      <c r="Y17" s="282">
        <v>0</v>
      </c>
      <c r="Z17" s="282">
        <v>0</v>
      </c>
      <c r="AA17" s="133">
        <v>17</v>
      </c>
      <c r="AB17" s="282">
        <v>0</v>
      </c>
      <c r="AC17" s="282">
        <v>0</v>
      </c>
      <c r="AD17" s="282">
        <v>0</v>
      </c>
      <c r="AE17" s="282">
        <v>0</v>
      </c>
      <c r="AF17" s="282">
        <v>0</v>
      </c>
      <c r="AG17" s="282">
        <v>0</v>
      </c>
      <c r="AH17" s="282">
        <v>0</v>
      </c>
      <c r="AI17" s="282">
        <v>0</v>
      </c>
      <c r="AJ17" s="282">
        <v>0</v>
      </c>
      <c r="AK17" s="282">
        <v>0</v>
      </c>
      <c r="AL17" s="282">
        <v>0</v>
      </c>
      <c r="AM17" s="282">
        <v>0</v>
      </c>
      <c r="AN17" s="133">
        <v>0</v>
      </c>
      <c r="AO17" s="305"/>
      <c r="AP17" s="305"/>
      <c r="AQ17" s="305"/>
      <c r="AR17" s="305"/>
      <c r="AS17" s="305">
        <v>5</v>
      </c>
      <c r="AT17" s="305"/>
      <c r="AU17" s="305">
        <v>6</v>
      </c>
      <c r="AV17" s="305"/>
      <c r="AW17" s="305"/>
      <c r="AX17" s="305"/>
      <c r="AY17" s="305"/>
      <c r="AZ17" s="305"/>
      <c r="BA17" s="54">
        <v>5.5</v>
      </c>
      <c r="BB17" s="286"/>
      <c r="BC17" s="286"/>
      <c r="BD17" s="286"/>
      <c r="BE17" s="286"/>
      <c r="BF17" s="286">
        <f t="shared" si="34"/>
        <v>45</v>
      </c>
      <c r="BG17" s="286"/>
      <c r="BH17" s="286">
        <f t="shared" si="40"/>
        <v>66.666666666666657</v>
      </c>
      <c r="BI17" s="286"/>
      <c r="BJ17" s="286"/>
      <c r="BK17" s="286"/>
      <c r="BL17" s="286"/>
      <c r="BM17" s="286"/>
      <c r="BN17" s="53">
        <v>9.3055555559999998</v>
      </c>
    </row>
    <row r="18" spans="1:66" ht="16.5" customHeight="1">
      <c r="A18" s="287" t="s">
        <v>45</v>
      </c>
      <c r="B18" s="222">
        <f t="shared" ref="B18:M18" si="44">SUM(B19:B30)</f>
        <v>11</v>
      </c>
      <c r="C18" s="222">
        <f t="shared" si="44"/>
        <v>8</v>
      </c>
      <c r="D18" s="222">
        <f t="shared" si="44"/>
        <v>16</v>
      </c>
      <c r="E18" s="222">
        <f t="shared" si="44"/>
        <v>14</v>
      </c>
      <c r="F18" s="222">
        <f t="shared" si="44"/>
        <v>13</v>
      </c>
      <c r="G18" s="222">
        <f t="shared" si="44"/>
        <v>13</v>
      </c>
      <c r="H18" s="222">
        <f t="shared" si="44"/>
        <v>17</v>
      </c>
      <c r="I18" s="222">
        <f t="shared" si="44"/>
        <v>12</v>
      </c>
      <c r="J18" s="222">
        <f t="shared" si="44"/>
        <v>13</v>
      </c>
      <c r="K18" s="222">
        <f t="shared" si="44"/>
        <v>0</v>
      </c>
      <c r="L18" s="222">
        <f t="shared" si="44"/>
        <v>0</v>
      </c>
      <c r="M18" s="222">
        <f t="shared" si="44"/>
        <v>0</v>
      </c>
      <c r="N18" s="133">
        <f t="shared" si="7"/>
        <v>117</v>
      </c>
      <c r="O18" s="222">
        <f t="shared" ref="O18:Z18" si="45">SUM(O19:O30)</f>
        <v>55</v>
      </c>
      <c r="P18" s="222">
        <f t="shared" si="45"/>
        <v>28</v>
      </c>
      <c r="Q18" s="222">
        <f t="shared" si="45"/>
        <v>76</v>
      </c>
      <c r="R18" s="222">
        <f t="shared" si="45"/>
        <v>84</v>
      </c>
      <c r="S18" s="222">
        <f t="shared" si="45"/>
        <v>49</v>
      </c>
      <c r="T18" s="222">
        <f t="shared" si="45"/>
        <v>47</v>
      </c>
      <c r="U18" s="222">
        <f t="shared" si="45"/>
        <v>97</v>
      </c>
      <c r="V18" s="222">
        <f t="shared" si="45"/>
        <v>51</v>
      </c>
      <c r="W18" s="222">
        <f t="shared" si="45"/>
        <v>52</v>
      </c>
      <c r="X18" s="222">
        <f t="shared" si="45"/>
        <v>0</v>
      </c>
      <c r="Y18" s="222">
        <f t="shared" si="45"/>
        <v>0</v>
      </c>
      <c r="Z18" s="222">
        <f t="shared" si="45"/>
        <v>0</v>
      </c>
      <c r="AA18" s="133">
        <f t="shared" si="9"/>
        <v>539</v>
      </c>
      <c r="AB18" s="222">
        <f t="shared" ref="AB18:AM18" si="46">SUM(AB19:AB30)</f>
        <v>9</v>
      </c>
      <c r="AC18" s="222">
        <f t="shared" si="46"/>
        <v>16</v>
      </c>
      <c r="AD18" s="222">
        <f t="shared" si="46"/>
        <v>23</v>
      </c>
      <c r="AE18" s="222">
        <f t="shared" si="46"/>
        <v>0</v>
      </c>
      <c r="AF18" s="222">
        <f t="shared" si="46"/>
        <v>24</v>
      </c>
      <c r="AG18" s="222">
        <f t="shared" si="46"/>
        <v>27</v>
      </c>
      <c r="AH18" s="222">
        <f t="shared" si="46"/>
        <v>14</v>
      </c>
      <c r="AI18" s="222">
        <f t="shared" si="46"/>
        <v>41</v>
      </c>
      <c r="AJ18" s="222">
        <f t="shared" si="46"/>
        <v>14</v>
      </c>
      <c r="AK18" s="222">
        <f t="shared" si="46"/>
        <v>0</v>
      </c>
      <c r="AL18" s="222">
        <f t="shared" si="46"/>
        <v>0</v>
      </c>
      <c r="AM18" s="222">
        <f t="shared" si="46"/>
        <v>0</v>
      </c>
      <c r="AN18" s="133">
        <f t="shared" si="11"/>
        <v>168</v>
      </c>
      <c r="AO18" s="249">
        <f>AVERAGE(AO19:AO30)</f>
        <v>6.666666666666667</v>
      </c>
      <c r="AP18" s="249">
        <f t="shared" ref="AP18:AW18" si="47">AVERAGE(AP19:AP30)</f>
        <v>7.6</v>
      </c>
      <c r="AQ18" s="249">
        <f t="shared" si="47"/>
        <v>7.8571428571428568</v>
      </c>
      <c r="AR18" s="249">
        <f t="shared" si="47"/>
        <v>7</v>
      </c>
      <c r="AS18" s="249">
        <f t="shared" si="47"/>
        <v>7.166666666666667</v>
      </c>
      <c r="AT18" s="249">
        <f t="shared" si="47"/>
        <v>7.833333333333333</v>
      </c>
      <c r="AU18" s="249">
        <f t="shared" si="47"/>
        <v>7.4285714285714288</v>
      </c>
      <c r="AV18" s="249">
        <f t="shared" si="47"/>
        <v>8.3333333333333339</v>
      </c>
      <c r="AW18" s="249">
        <f t="shared" si="47"/>
        <v>7.1428571428571432</v>
      </c>
      <c r="AX18" s="249"/>
      <c r="AY18" s="249"/>
      <c r="AZ18" s="249"/>
      <c r="BA18" s="54">
        <f t="shared" si="13"/>
        <v>7.4476190476190487</v>
      </c>
      <c r="BB18" s="249">
        <f t="shared" ref="BB18:BJ18" si="48">AVERAGE(BB19:BB30)</f>
        <v>100</v>
      </c>
      <c r="BC18" s="249">
        <f t="shared" si="48"/>
        <v>90.555555555555557</v>
      </c>
      <c r="BD18" s="249">
        <f t="shared" si="48"/>
        <v>86.825396825396837</v>
      </c>
      <c r="BE18" s="249">
        <f t="shared" si="48"/>
        <v>71.666666666666671</v>
      </c>
      <c r="BF18" s="249">
        <f t="shared" si="48"/>
        <v>84.629629629629633</v>
      </c>
      <c r="BG18" s="249">
        <f t="shared" si="48"/>
        <v>82.922077922077918</v>
      </c>
      <c r="BH18" s="249">
        <f t="shared" si="48"/>
        <v>95.578231292517017</v>
      </c>
      <c r="BI18" s="249">
        <f t="shared" si="48"/>
        <v>85.054945054945051</v>
      </c>
      <c r="BJ18" s="249">
        <f t="shared" si="48"/>
        <v>82.959183673469397</v>
      </c>
      <c r="BK18" s="249"/>
      <c r="BL18" s="249"/>
      <c r="BM18" s="249"/>
      <c r="BN18" s="53">
        <f t="shared" si="5"/>
        <v>86.687965180028684</v>
      </c>
    </row>
    <row r="19" spans="1:66" ht="16.5" customHeight="1">
      <c r="A19" s="399" t="s">
        <v>56</v>
      </c>
      <c r="B19" s="400">
        <v>0</v>
      </c>
      <c r="C19" s="400">
        <v>0</v>
      </c>
      <c r="D19" s="400">
        <v>0</v>
      </c>
      <c r="E19" s="400">
        <v>0</v>
      </c>
      <c r="F19" s="400">
        <v>0</v>
      </c>
      <c r="G19" s="400">
        <v>0</v>
      </c>
      <c r="H19" s="400">
        <v>3</v>
      </c>
      <c r="I19" s="400">
        <v>1</v>
      </c>
      <c r="J19" s="400">
        <v>1</v>
      </c>
      <c r="K19" s="400">
        <v>0</v>
      </c>
      <c r="L19" s="400">
        <v>0</v>
      </c>
      <c r="M19" s="400">
        <v>0</v>
      </c>
      <c r="N19" s="133">
        <f t="shared" si="7"/>
        <v>5</v>
      </c>
      <c r="O19" s="400">
        <v>0</v>
      </c>
      <c r="P19" s="400">
        <v>0</v>
      </c>
      <c r="Q19" s="400">
        <v>0</v>
      </c>
      <c r="R19" s="400">
        <v>0</v>
      </c>
      <c r="S19" s="400">
        <v>0</v>
      </c>
      <c r="T19" s="400">
        <v>0</v>
      </c>
      <c r="U19" s="400">
        <v>18</v>
      </c>
      <c r="V19" s="400">
        <v>5</v>
      </c>
      <c r="W19" s="400">
        <v>4</v>
      </c>
      <c r="X19" s="400">
        <v>0</v>
      </c>
      <c r="Y19" s="400">
        <v>0</v>
      </c>
      <c r="Z19" s="400">
        <v>0</v>
      </c>
      <c r="AA19" s="133">
        <f t="shared" si="9"/>
        <v>27</v>
      </c>
      <c r="AB19" s="400">
        <v>0</v>
      </c>
      <c r="AC19" s="400">
        <v>0</v>
      </c>
      <c r="AD19" s="400">
        <v>0</v>
      </c>
      <c r="AE19" s="400">
        <v>0</v>
      </c>
      <c r="AF19" s="400">
        <v>0</v>
      </c>
      <c r="AG19" s="400">
        <v>0</v>
      </c>
      <c r="AH19" s="400">
        <v>0</v>
      </c>
      <c r="AI19" s="400">
        <v>0</v>
      </c>
      <c r="AJ19" s="400">
        <v>0</v>
      </c>
      <c r="AK19" s="400">
        <v>0</v>
      </c>
      <c r="AL19" s="400">
        <v>0</v>
      </c>
      <c r="AM19" s="400">
        <v>0</v>
      </c>
      <c r="AN19" s="133">
        <f t="shared" si="11"/>
        <v>0</v>
      </c>
      <c r="AO19" s="436"/>
      <c r="AP19" s="436"/>
      <c r="AQ19" s="436"/>
      <c r="AR19" s="436"/>
      <c r="AS19" s="436"/>
      <c r="AT19" s="436"/>
      <c r="AU19" s="436">
        <v>6</v>
      </c>
      <c r="AV19" s="436">
        <v>5</v>
      </c>
      <c r="AW19" s="436">
        <v>4</v>
      </c>
      <c r="AX19" s="436"/>
      <c r="AY19" s="436"/>
      <c r="AZ19" s="436"/>
      <c r="BA19" s="54">
        <f t="shared" si="13"/>
        <v>5</v>
      </c>
      <c r="BB19" s="348"/>
      <c r="BC19" s="348"/>
      <c r="BD19" s="348"/>
      <c r="BE19" s="348"/>
      <c r="BF19" s="348"/>
      <c r="BG19" s="348"/>
      <c r="BH19" s="348">
        <f t="shared" ref="BH19:BH30" si="49">IF(H19=0,0,(U19+AH19)/(H19*AU19)*100)</f>
        <v>100</v>
      </c>
      <c r="BI19" s="348">
        <f t="shared" ref="BI19:BI29" si="50">IF(I19=0,0,(V19+AI19)/(I19*AV19)*100)</f>
        <v>100</v>
      </c>
      <c r="BJ19" s="348">
        <f t="shared" ref="BJ19:BJ29" si="51">IF(J19=0,0,(W19+AJ19)/(J19*AW19)*100)</f>
        <v>100</v>
      </c>
      <c r="BK19" s="348"/>
      <c r="BL19" s="348"/>
      <c r="BM19" s="348"/>
      <c r="BN19" s="53">
        <f t="shared" si="5"/>
        <v>100</v>
      </c>
    </row>
    <row r="20" spans="1:66" ht="16.5" customHeight="1">
      <c r="A20" s="399" t="s">
        <v>59</v>
      </c>
      <c r="B20" s="400">
        <v>0</v>
      </c>
      <c r="C20" s="400">
        <v>0</v>
      </c>
      <c r="D20" s="400">
        <v>0</v>
      </c>
      <c r="E20" s="400">
        <v>0</v>
      </c>
      <c r="F20" s="400">
        <v>1</v>
      </c>
      <c r="G20" s="400">
        <v>0</v>
      </c>
      <c r="H20" s="400">
        <v>0</v>
      </c>
      <c r="I20" s="400">
        <v>0</v>
      </c>
      <c r="J20" s="400">
        <v>0</v>
      </c>
      <c r="K20" s="400">
        <v>0</v>
      </c>
      <c r="L20" s="400">
        <v>0</v>
      </c>
      <c r="M20" s="400">
        <v>0</v>
      </c>
      <c r="N20" s="133">
        <f t="shared" si="7"/>
        <v>1</v>
      </c>
      <c r="O20" s="400">
        <v>0</v>
      </c>
      <c r="P20" s="400">
        <v>0</v>
      </c>
      <c r="Q20" s="400">
        <v>0</v>
      </c>
      <c r="R20" s="400">
        <v>0</v>
      </c>
      <c r="S20" s="400">
        <v>0</v>
      </c>
      <c r="T20" s="400">
        <v>0</v>
      </c>
      <c r="U20" s="400">
        <v>0</v>
      </c>
      <c r="V20" s="400">
        <v>0</v>
      </c>
      <c r="W20" s="400">
        <v>0</v>
      </c>
      <c r="X20" s="400">
        <v>0</v>
      </c>
      <c r="Y20" s="400">
        <v>0</v>
      </c>
      <c r="Z20" s="400">
        <v>0</v>
      </c>
      <c r="AA20" s="133">
        <f t="shared" si="9"/>
        <v>0</v>
      </c>
      <c r="AB20" s="400">
        <v>0</v>
      </c>
      <c r="AC20" s="400">
        <v>0</v>
      </c>
      <c r="AD20" s="400">
        <v>0</v>
      </c>
      <c r="AE20" s="400">
        <v>0</v>
      </c>
      <c r="AF20" s="400">
        <v>4</v>
      </c>
      <c r="AG20" s="400">
        <v>0</v>
      </c>
      <c r="AH20" s="400">
        <v>0</v>
      </c>
      <c r="AI20" s="400">
        <v>0</v>
      </c>
      <c r="AJ20" s="400">
        <v>0</v>
      </c>
      <c r="AK20" s="400">
        <v>0</v>
      </c>
      <c r="AL20" s="400">
        <v>0</v>
      </c>
      <c r="AM20" s="400">
        <v>0</v>
      </c>
      <c r="AN20" s="133">
        <f t="shared" si="11"/>
        <v>4</v>
      </c>
      <c r="AO20" s="436"/>
      <c r="AP20" s="436"/>
      <c r="AQ20" s="436"/>
      <c r="AR20" s="436"/>
      <c r="AS20" s="436">
        <v>9</v>
      </c>
      <c r="AT20" s="436"/>
      <c r="AU20" s="436"/>
      <c r="AV20" s="436"/>
      <c r="AW20" s="436"/>
      <c r="AX20" s="436"/>
      <c r="AY20" s="436"/>
      <c r="AZ20" s="436"/>
      <c r="BA20" s="54">
        <f t="shared" si="13"/>
        <v>9</v>
      </c>
      <c r="BB20" s="348"/>
      <c r="BC20" s="348"/>
      <c r="BD20" s="348"/>
      <c r="BE20" s="348"/>
      <c r="BF20" s="348">
        <f t="shared" ref="BF20:BF30" si="52">IF(F20=0,0,(S20+AF20)/(F20*AS20)*100)</f>
        <v>44.444444444444443</v>
      </c>
      <c r="BG20" s="348"/>
      <c r="BH20" s="348"/>
      <c r="BI20" s="348"/>
      <c r="BJ20" s="348"/>
      <c r="BK20" s="348"/>
      <c r="BL20" s="348"/>
      <c r="BM20" s="348"/>
      <c r="BN20" s="53">
        <f t="shared" si="5"/>
        <v>44.444444444444443</v>
      </c>
    </row>
    <row r="21" spans="1:66" ht="16.5" customHeight="1">
      <c r="A21" s="399" t="s">
        <v>60</v>
      </c>
      <c r="B21" s="400">
        <v>0</v>
      </c>
      <c r="C21" s="400">
        <v>1</v>
      </c>
      <c r="D21" s="400">
        <v>1</v>
      </c>
      <c r="E21" s="400">
        <v>0</v>
      </c>
      <c r="F21" s="400">
        <v>2</v>
      </c>
      <c r="G21" s="400">
        <v>2</v>
      </c>
      <c r="H21" s="400">
        <v>0</v>
      </c>
      <c r="I21" s="400">
        <v>4</v>
      </c>
      <c r="J21" s="400">
        <v>0</v>
      </c>
      <c r="K21" s="400">
        <v>0</v>
      </c>
      <c r="L21" s="400">
        <v>0</v>
      </c>
      <c r="M21" s="400">
        <v>0</v>
      </c>
      <c r="N21" s="133">
        <f t="shared" si="7"/>
        <v>10</v>
      </c>
      <c r="O21" s="400">
        <v>0</v>
      </c>
      <c r="P21" s="400">
        <v>0</v>
      </c>
      <c r="Q21" s="400">
        <v>0</v>
      </c>
      <c r="R21" s="400">
        <v>0</v>
      </c>
      <c r="S21" s="400">
        <v>0</v>
      </c>
      <c r="T21" s="400">
        <v>7</v>
      </c>
      <c r="U21" s="400">
        <v>0</v>
      </c>
      <c r="V21" s="400">
        <v>14</v>
      </c>
      <c r="W21" s="400">
        <v>0</v>
      </c>
      <c r="X21" s="400">
        <v>0</v>
      </c>
      <c r="Y21" s="400">
        <v>0</v>
      </c>
      <c r="Z21" s="400">
        <v>0</v>
      </c>
      <c r="AA21" s="133">
        <f t="shared" si="9"/>
        <v>21</v>
      </c>
      <c r="AB21" s="400">
        <v>0</v>
      </c>
      <c r="AC21" s="400">
        <v>7</v>
      </c>
      <c r="AD21" s="400">
        <v>7</v>
      </c>
      <c r="AE21" s="400">
        <v>0</v>
      </c>
      <c r="AF21" s="400">
        <v>20</v>
      </c>
      <c r="AG21" s="400">
        <v>11</v>
      </c>
      <c r="AH21" s="400">
        <v>0</v>
      </c>
      <c r="AI21" s="400">
        <v>30</v>
      </c>
      <c r="AJ21" s="400">
        <v>0</v>
      </c>
      <c r="AK21" s="400">
        <v>0</v>
      </c>
      <c r="AL21" s="400">
        <v>0</v>
      </c>
      <c r="AM21" s="400">
        <v>0</v>
      </c>
      <c r="AN21" s="133">
        <f t="shared" si="11"/>
        <v>75</v>
      </c>
      <c r="AO21" s="436"/>
      <c r="AP21" s="436">
        <v>9</v>
      </c>
      <c r="AQ21" s="436">
        <v>9</v>
      </c>
      <c r="AR21" s="436"/>
      <c r="AS21" s="436">
        <v>12</v>
      </c>
      <c r="AT21" s="436">
        <v>11</v>
      </c>
      <c r="AU21" s="436"/>
      <c r="AV21" s="436">
        <v>13</v>
      </c>
      <c r="AW21" s="436"/>
      <c r="AX21" s="436"/>
      <c r="AY21" s="436"/>
      <c r="AZ21" s="436"/>
      <c r="BA21" s="54">
        <f t="shared" si="13"/>
        <v>10.8</v>
      </c>
      <c r="BB21" s="348"/>
      <c r="BC21" s="348">
        <f t="shared" ref="BC21:BC30" si="53">IF(C21=0,0,(P21+AC21)/(C21*AP21)*100)</f>
        <v>77.777777777777786</v>
      </c>
      <c r="BD21" s="348">
        <f t="shared" ref="BD21:BD30" si="54">IF(D21=0,0,(Q21+AD21)/(D21*AQ21)*100)</f>
        <v>77.777777777777786</v>
      </c>
      <c r="BE21" s="348"/>
      <c r="BF21" s="348">
        <f t="shared" si="52"/>
        <v>83.333333333333343</v>
      </c>
      <c r="BG21" s="348">
        <f t="shared" ref="BG21:BG30" si="55">IF(G21=0,0,(T21+AG21)/(G21*AT21)*100)</f>
        <v>81.818181818181827</v>
      </c>
      <c r="BH21" s="348"/>
      <c r="BI21" s="348">
        <f t="shared" si="50"/>
        <v>84.615384615384613</v>
      </c>
      <c r="BJ21" s="348"/>
      <c r="BK21" s="348"/>
      <c r="BL21" s="348"/>
      <c r="BM21" s="348"/>
      <c r="BN21" s="53">
        <f t="shared" si="5"/>
        <v>81.064491064491065</v>
      </c>
    </row>
    <row r="22" spans="1:66" ht="16.5" customHeight="1">
      <c r="A22" s="402" t="s">
        <v>61</v>
      </c>
      <c r="B22" s="401">
        <v>0</v>
      </c>
      <c r="C22" s="401">
        <v>0</v>
      </c>
      <c r="D22" s="401">
        <v>5</v>
      </c>
      <c r="E22" s="401">
        <v>5</v>
      </c>
      <c r="F22" s="401">
        <v>3</v>
      </c>
      <c r="G22" s="401">
        <v>1</v>
      </c>
      <c r="H22" s="401">
        <v>3</v>
      </c>
      <c r="I22" s="401">
        <v>2</v>
      </c>
      <c r="J22" s="401">
        <v>1</v>
      </c>
      <c r="K22" s="401">
        <v>0</v>
      </c>
      <c r="L22" s="401">
        <v>0</v>
      </c>
      <c r="M22" s="401">
        <v>0</v>
      </c>
      <c r="N22" s="133">
        <f t="shared" si="7"/>
        <v>20</v>
      </c>
      <c r="O22" s="401">
        <v>0</v>
      </c>
      <c r="P22" s="401">
        <v>0</v>
      </c>
      <c r="Q22" s="401">
        <v>45</v>
      </c>
      <c r="R22" s="401">
        <v>45</v>
      </c>
      <c r="S22" s="401">
        <v>12</v>
      </c>
      <c r="T22" s="401">
        <v>6</v>
      </c>
      <c r="U22" s="401">
        <v>18</v>
      </c>
      <c r="V22" s="401">
        <v>12</v>
      </c>
      <c r="W22" s="401">
        <v>6</v>
      </c>
      <c r="X22" s="401">
        <v>0</v>
      </c>
      <c r="Y22" s="401">
        <v>0</v>
      </c>
      <c r="Z22" s="401">
        <v>0</v>
      </c>
      <c r="AA22" s="133">
        <f t="shared" si="9"/>
        <v>144</v>
      </c>
      <c r="AB22" s="401">
        <v>0</v>
      </c>
      <c r="AC22" s="401">
        <v>0</v>
      </c>
      <c r="AD22" s="401">
        <v>0</v>
      </c>
      <c r="AE22" s="401">
        <v>0</v>
      </c>
      <c r="AF22" s="401">
        <v>0</v>
      </c>
      <c r="AG22" s="401">
        <v>0</v>
      </c>
      <c r="AH22" s="401">
        <v>0</v>
      </c>
      <c r="AI22" s="401">
        <v>0</v>
      </c>
      <c r="AJ22" s="401">
        <v>0</v>
      </c>
      <c r="AK22" s="401">
        <v>0</v>
      </c>
      <c r="AL22" s="401">
        <v>0</v>
      </c>
      <c r="AM22" s="401">
        <v>0</v>
      </c>
      <c r="AN22" s="133">
        <f t="shared" si="11"/>
        <v>0</v>
      </c>
      <c r="AO22" s="437"/>
      <c r="AP22" s="437"/>
      <c r="AQ22" s="437">
        <v>10</v>
      </c>
      <c r="AR22" s="437">
        <v>10</v>
      </c>
      <c r="AS22" s="437">
        <v>5</v>
      </c>
      <c r="AT22" s="437">
        <v>7</v>
      </c>
      <c r="AU22" s="437">
        <v>7</v>
      </c>
      <c r="AV22" s="437">
        <v>7</v>
      </c>
      <c r="AW22" s="437">
        <v>7</v>
      </c>
      <c r="AX22" s="437"/>
      <c r="AY22" s="437"/>
      <c r="AZ22" s="437"/>
      <c r="BA22" s="54">
        <f t="shared" si="13"/>
        <v>7.5714285714285712</v>
      </c>
      <c r="BB22" s="348"/>
      <c r="BC22" s="348"/>
      <c r="BD22" s="348">
        <f t="shared" si="54"/>
        <v>90</v>
      </c>
      <c r="BE22" s="348">
        <f t="shared" ref="BE22:BE25" si="56">IF(E22=0,0,(R22+AE22)/(E22*AR22)*100)</f>
        <v>90</v>
      </c>
      <c r="BF22" s="348">
        <f t="shared" si="52"/>
        <v>80</v>
      </c>
      <c r="BG22" s="348">
        <f t="shared" si="55"/>
        <v>85.714285714285708</v>
      </c>
      <c r="BH22" s="348">
        <f t="shared" si="49"/>
        <v>85.714285714285708</v>
      </c>
      <c r="BI22" s="348">
        <f t="shared" si="50"/>
        <v>85.714285714285708</v>
      </c>
      <c r="BJ22" s="348">
        <f t="shared" si="51"/>
        <v>85.714285714285708</v>
      </c>
      <c r="BK22" s="348"/>
      <c r="BL22" s="348"/>
      <c r="BM22" s="348"/>
      <c r="BN22" s="53">
        <f t="shared" si="5"/>
        <v>86.122448979591823</v>
      </c>
    </row>
    <row r="23" spans="1:66" ht="16.5" customHeight="1">
      <c r="A23" s="399" t="s">
        <v>63</v>
      </c>
      <c r="B23" s="400">
        <v>5</v>
      </c>
      <c r="C23" s="400">
        <v>4</v>
      </c>
      <c r="D23" s="400">
        <v>5</v>
      </c>
      <c r="E23" s="400">
        <v>4</v>
      </c>
      <c r="F23" s="400">
        <v>4</v>
      </c>
      <c r="G23" s="400">
        <v>5</v>
      </c>
      <c r="H23" s="400">
        <v>0</v>
      </c>
      <c r="I23" s="400">
        <v>0</v>
      </c>
      <c r="J23" s="400">
        <v>5</v>
      </c>
      <c r="K23" s="400">
        <v>0</v>
      </c>
      <c r="L23" s="400">
        <v>0</v>
      </c>
      <c r="M23" s="400">
        <v>0</v>
      </c>
      <c r="N23" s="133">
        <f t="shared" si="7"/>
        <v>32</v>
      </c>
      <c r="O23" s="400">
        <v>20</v>
      </c>
      <c r="P23" s="400">
        <v>12</v>
      </c>
      <c r="Q23" s="400">
        <v>8</v>
      </c>
      <c r="R23" s="400">
        <v>4</v>
      </c>
      <c r="S23" s="400">
        <v>16</v>
      </c>
      <c r="T23" s="400">
        <v>15</v>
      </c>
      <c r="U23" s="400">
        <v>0</v>
      </c>
      <c r="V23" s="400">
        <v>0</v>
      </c>
      <c r="W23" s="400">
        <v>15</v>
      </c>
      <c r="X23" s="400">
        <v>0</v>
      </c>
      <c r="Y23" s="400">
        <v>0</v>
      </c>
      <c r="Z23" s="400">
        <v>0</v>
      </c>
      <c r="AA23" s="133">
        <f t="shared" si="9"/>
        <v>90</v>
      </c>
      <c r="AB23" s="400">
        <v>0</v>
      </c>
      <c r="AC23" s="400">
        <v>0</v>
      </c>
      <c r="AD23" s="400">
        <v>0</v>
      </c>
      <c r="AE23" s="400">
        <v>0</v>
      </c>
      <c r="AF23" s="400">
        <v>0</v>
      </c>
      <c r="AG23" s="400">
        <v>0</v>
      </c>
      <c r="AH23" s="400">
        <v>0</v>
      </c>
      <c r="AI23" s="400">
        <v>0</v>
      </c>
      <c r="AJ23" s="400">
        <v>0</v>
      </c>
      <c r="AK23" s="400">
        <v>0</v>
      </c>
      <c r="AL23" s="400">
        <v>0</v>
      </c>
      <c r="AM23" s="400">
        <v>0</v>
      </c>
      <c r="AN23" s="133">
        <f t="shared" si="11"/>
        <v>0</v>
      </c>
      <c r="AO23" s="436">
        <v>4</v>
      </c>
      <c r="AP23" s="436">
        <v>4</v>
      </c>
      <c r="AQ23" s="436">
        <v>4</v>
      </c>
      <c r="AR23" s="436">
        <v>4</v>
      </c>
      <c r="AS23" s="436">
        <v>4</v>
      </c>
      <c r="AT23" s="436">
        <v>5</v>
      </c>
      <c r="AU23" s="436"/>
      <c r="AV23" s="436"/>
      <c r="AW23" s="436">
        <v>5</v>
      </c>
      <c r="AX23" s="436"/>
      <c r="AY23" s="436"/>
      <c r="AZ23" s="436"/>
      <c r="BA23" s="54">
        <f t="shared" si="13"/>
        <v>4.2857142857142856</v>
      </c>
      <c r="BB23" s="348">
        <f t="shared" ref="BB23:BB27" si="57">IF(B23=0,0,(O23+AB23)/(B23*AO23)*100)</f>
        <v>100</v>
      </c>
      <c r="BC23" s="348">
        <f t="shared" si="53"/>
        <v>75</v>
      </c>
      <c r="BD23" s="348">
        <f t="shared" si="54"/>
        <v>40</v>
      </c>
      <c r="BE23" s="348">
        <f t="shared" si="56"/>
        <v>25</v>
      </c>
      <c r="BF23" s="348">
        <f t="shared" si="52"/>
        <v>100</v>
      </c>
      <c r="BG23" s="348">
        <f t="shared" si="55"/>
        <v>60</v>
      </c>
      <c r="BH23" s="348"/>
      <c r="BI23" s="348"/>
      <c r="BJ23" s="348">
        <f t="shared" si="51"/>
        <v>60</v>
      </c>
      <c r="BK23" s="348"/>
      <c r="BL23" s="348"/>
      <c r="BM23" s="348"/>
      <c r="BN23" s="53">
        <f t="shared" si="5"/>
        <v>65.714285714285708</v>
      </c>
    </row>
    <row r="24" spans="1:66" ht="16.5" customHeight="1">
      <c r="A24" s="399" t="s">
        <v>64</v>
      </c>
      <c r="B24" s="398">
        <v>0</v>
      </c>
      <c r="C24" s="398">
        <v>0</v>
      </c>
      <c r="D24" s="398">
        <v>0</v>
      </c>
      <c r="E24" s="398">
        <v>0</v>
      </c>
      <c r="F24" s="398">
        <v>0</v>
      </c>
      <c r="G24" s="398">
        <v>0</v>
      </c>
      <c r="H24" s="398">
        <v>1</v>
      </c>
      <c r="I24" s="398">
        <v>1</v>
      </c>
      <c r="J24" s="398">
        <v>1</v>
      </c>
      <c r="K24" s="398">
        <v>0</v>
      </c>
      <c r="L24" s="398">
        <v>0</v>
      </c>
      <c r="M24" s="398">
        <v>0</v>
      </c>
      <c r="N24" s="133">
        <f t="shared" si="7"/>
        <v>3</v>
      </c>
      <c r="O24" s="398">
        <v>0</v>
      </c>
      <c r="P24" s="398">
        <v>0</v>
      </c>
      <c r="Q24" s="398">
        <v>0</v>
      </c>
      <c r="R24" s="398">
        <v>0</v>
      </c>
      <c r="S24" s="398">
        <v>0</v>
      </c>
      <c r="T24" s="398">
        <v>0</v>
      </c>
      <c r="U24" s="398">
        <v>0</v>
      </c>
      <c r="V24" s="398">
        <v>0</v>
      </c>
      <c r="W24" s="398">
        <v>0</v>
      </c>
      <c r="X24" s="398">
        <v>0</v>
      </c>
      <c r="Y24" s="398">
        <v>0</v>
      </c>
      <c r="Z24" s="398">
        <v>0</v>
      </c>
      <c r="AA24" s="133">
        <f t="shared" si="9"/>
        <v>0</v>
      </c>
      <c r="AB24" s="398">
        <v>0</v>
      </c>
      <c r="AC24" s="398">
        <v>0</v>
      </c>
      <c r="AD24" s="398">
        <v>0</v>
      </c>
      <c r="AE24" s="398">
        <v>0</v>
      </c>
      <c r="AF24" s="398">
        <v>0</v>
      </c>
      <c r="AG24" s="398">
        <v>0</v>
      </c>
      <c r="AH24" s="398">
        <v>7</v>
      </c>
      <c r="AI24" s="398">
        <v>7</v>
      </c>
      <c r="AJ24" s="398">
        <v>7</v>
      </c>
      <c r="AK24" s="398">
        <v>0</v>
      </c>
      <c r="AL24" s="398">
        <v>0</v>
      </c>
      <c r="AM24" s="398">
        <v>0</v>
      </c>
      <c r="AN24" s="133">
        <f t="shared" si="11"/>
        <v>21</v>
      </c>
      <c r="AO24" s="438"/>
      <c r="AP24" s="438"/>
      <c r="AQ24" s="438"/>
      <c r="AR24" s="438"/>
      <c r="AS24" s="438"/>
      <c r="AT24" s="438"/>
      <c r="AU24" s="438">
        <v>7</v>
      </c>
      <c r="AV24" s="438">
        <v>7</v>
      </c>
      <c r="AW24" s="438">
        <v>7</v>
      </c>
      <c r="AX24" s="438"/>
      <c r="AY24" s="438"/>
      <c r="AZ24" s="438"/>
      <c r="BA24" s="54">
        <f t="shared" si="13"/>
        <v>7</v>
      </c>
      <c r="BB24" s="348"/>
      <c r="BC24" s="348"/>
      <c r="BD24" s="348"/>
      <c r="BE24" s="348"/>
      <c r="BF24" s="348"/>
      <c r="BG24" s="348"/>
      <c r="BH24" s="348">
        <f t="shared" si="49"/>
        <v>100</v>
      </c>
      <c r="BI24" s="348">
        <f t="shared" si="50"/>
        <v>100</v>
      </c>
      <c r="BJ24" s="348">
        <f t="shared" si="51"/>
        <v>100</v>
      </c>
      <c r="BK24" s="348"/>
      <c r="BL24" s="348"/>
      <c r="BM24" s="348"/>
      <c r="BN24" s="53">
        <f t="shared" si="5"/>
        <v>100</v>
      </c>
    </row>
    <row r="25" spans="1:66" ht="16.5" customHeight="1">
      <c r="A25" s="399" t="s">
        <v>65</v>
      </c>
      <c r="B25" s="400">
        <v>5</v>
      </c>
      <c r="C25" s="400">
        <v>0</v>
      </c>
      <c r="D25" s="400">
        <v>0</v>
      </c>
      <c r="E25" s="400">
        <v>5</v>
      </c>
      <c r="F25" s="400">
        <v>2</v>
      </c>
      <c r="G25" s="400">
        <v>0</v>
      </c>
      <c r="H25" s="400">
        <v>2</v>
      </c>
      <c r="I25" s="400">
        <v>2</v>
      </c>
      <c r="J25" s="400">
        <v>2</v>
      </c>
      <c r="K25" s="400">
        <v>0</v>
      </c>
      <c r="L25" s="400">
        <v>0</v>
      </c>
      <c r="M25" s="400">
        <v>0</v>
      </c>
      <c r="N25" s="133">
        <f t="shared" si="7"/>
        <v>18</v>
      </c>
      <c r="O25" s="400">
        <v>35</v>
      </c>
      <c r="P25" s="400">
        <v>0</v>
      </c>
      <c r="Q25" s="400">
        <v>0</v>
      </c>
      <c r="R25" s="400">
        <v>35</v>
      </c>
      <c r="S25" s="400">
        <v>16</v>
      </c>
      <c r="T25" s="400">
        <v>0</v>
      </c>
      <c r="U25" s="400">
        <v>16</v>
      </c>
      <c r="V25" s="400">
        <v>16</v>
      </c>
      <c r="W25" s="400">
        <v>18</v>
      </c>
      <c r="X25" s="400">
        <v>0</v>
      </c>
      <c r="Y25" s="400">
        <v>0</v>
      </c>
      <c r="Z25" s="400">
        <v>0</v>
      </c>
      <c r="AA25" s="133">
        <f t="shared" si="9"/>
        <v>136</v>
      </c>
      <c r="AB25" s="400">
        <v>0</v>
      </c>
      <c r="AC25" s="400">
        <v>0</v>
      </c>
      <c r="AD25" s="400">
        <v>0</v>
      </c>
      <c r="AE25" s="400">
        <v>0</v>
      </c>
      <c r="AF25" s="400">
        <v>0</v>
      </c>
      <c r="AG25" s="400">
        <v>0</v>
      </c>
      <c r="AH25" s="400">
        <v>0</v>
      </c>
      <c r="AI25" s="400">
        <v>0</v>
      </c>
      <c r="AJ25" s="400">
        <v>2</v>
      </c>
      <c r="AK25" s="400">
        <v>0</v>
      </c>
      <c r="AL25" s="400">
        <v>0</v>
      </c>
      <c r="AM25" s="400">
        <v>0</v>
      </c>
      <c r="AN25" s="133">
        <f t="shared" si="11"/>
        <v>2</v>
      </c>
      <c r="AO25" s="436">
        <v>7</v>
      </c>
      <c r="AP25" s="436"/>
      <c r="AQ25" s="436"/>
      <c r="AR25" s="439">
        <v>7</v>
      </c>
      <c r="AS25" s="436">
        <v>8</v>
      </c>
      <c r="AT25" s="436"/>
      <c r="AU25" s="436">
        <v>8</v>
      </c>
      <c r="AV25" s="436">
        <v>8</v>
      </c>
      <c r="AW25" s="436">
        <v>10</v>
      </c>
      <c r="AX25" s="436"/>
      <c r="AY25" s="436"/>
      <c r="AZ25" s="436"/>
      <c r="BA25" s="54">
        <f t="shared" si="13"/>
        <v>8</v>
      </c>
      <c r="BB25" s="348">
        <f t="shared" si="57"/>
        <v>100</v>
      </c>
      <c r="BC25" s="348"/>
      <c r="BD25" s="348"/>
      <c r="BE25" s="348">
        <f t="shared" si="56"/>
        <v>100</v>
      </c>
      <c r="BF25" s="348">
        <f t="shared" si="52"/>
        <v>100</v>
      </c>
      <c r="BG25" s="348"/>
      <c r="BH25" s="348">
        <f t="shared" si="49"/>
        <v>100</v>
      </c>
      <c r="BI25" s="348">
        <f t="shared" si="50"/>
        <v>100</v>
      </c>
      <c r="BJ25" s="348">
        <f t="shared" si="51"/>
        <v>100</v>
      </c>
      <c r="BK25" s="348"/>
      <c r="BL25" s="348"/>
      <c r="BM25" s="348"/>
      <c r="BN25" s="53">
        <f t="shared" si="5"/>
        <v>100</v>
      </c>
    </row>
    <row r="26" spans="1:66" ht="16.5" customHeight="1">
      <c r="A26" s="399" t="s">
        <v>66</v>
      </c>
      <c r="B26" s="400">
        <v>0</v>
      </c>
      <c r="C26" s="400">
        <v>0</v>
      </c>
      <c r="D26" s="400">
        <v>1</v>
      </c>
      <c r="E26" s="400">
        <v>0</v>
      </c>
      <c r="F26" s="400">
        <v>0</v>
      </c>
      <c r="G26" s="400">
        <v>2</v>
      </c>
      <c r="H26" s="400">
        <v>1</v>
      </c>
      <c r="I26" s="400">
        <v>0</v>
      </c>
      <c r="J26" s="400">
        <v>0</v>
      </c>
      <c r="K26" s="400">
        <v>0</v>
      </c>
      <c r="L26" s="400">
        <v>0</v>
      </c>
      <c r="M26" s="400">
        <v>0</v>
      </c>
      <c r="N26" s="133">
        <f t="shared" si="7"/>
        <v>4</v>
      </c>
      <c r="O26" s="400">
        <v>0</v>
      </c>
      <c r="P26" s="400">
        <v>0</v>
      </c>
      <c r="Q26" s="400">
        <v>0</v>
      </c>
      <c r="R26" s="400">
        <v>0</v>
      </c>
      <c r="S26" s="400">
        <v>0</v>
      </c>
      <c r="T26" s="400">
        <v>0</v>
      </c>
      <c r="U26" s="400">
        <v>0</v>
      </c>
      <c r="V26" s="400">
        <v>0</v>
      </c>
      <c r="W26" s="400">
        <v>0</v>
      </c>
      <c r="X26" s="400">
        <v>0</v>
      </c>
      <c r="Y26" s="400">
        <v>0</v>
      </c>
      <c r="Z26" s="400">
        <v>0</v>
      </c>
      <c r="AA26" s="133">
        <f t="shared" si="9"/>
        <v>0</v>
      </c>
      <c r="AB26" s="400">
        <v>0</v>
      </c>
      <c r="AC26" s="400">
        <v>0</v>
      </c>
      <c r="AD26" s="400">
        <v>7</v>
      </c>
      <c r="AE26" s="400">
        <v>0</v>
      </c>
      <c r="AF26" s="400">
        <v>0</v>
      </c>
      <c r="AG26" s="400">
        <v>14</v>
      </c>
      <c r="AH26" s="400">
        <v>7</v>
      </c>
      <c r="AI26" s="400">
        <v>0</v>
      </c>
      <c r="AJ26" s="400">
        <v>0</v>
      </c>
      <c r="AK26" s="400">
        <v>0</v>
      </c>
      <c r="AL26" s="400">
        <v>0</v>
      </c>
      <c r="AM26" s="400">
        <v>0</v>
      </c>
      <c r="AN26" s="133">
        <f t="shared" si="11"/>
        <v>28</v>
      </c>
      <c r="AO26" s="436"/>
      <c r="AP26" s="436"/>
      <c r="AQ26" s="436">
        <v>7</v>
      </c>
      <c r="AR26" s="436"/>
      <c r="AS26" s="436"/>
      <c r="AT26" s="436">
        <v>7</v>
      </c>
      <c r="AU26" s="436">
        <v>7</v>
      </c>
      <c r="AV26" s="436"/>
      <c r="AW26" s="436"/>
      <c r="AX26" s="436"/>
      <c r="AY26" s="436"/>
      <c r="AZ26" s="436"/>
      <c r="BA26" s="54">
        <f t="shared" si="13"/>
        <v>7</v>
      </c>
      <c r="BB26" s="348"/>
      <c r="BC26" s="348"/>
      <c r="BD26" s="348">
        <f t="shared" si="54"/>
        <v>100</v>
      </c>
      <c r="BE26" s="348"/>
      <c r="BF26" s="348"/>
      <c r="BG26" s="348">
        <f t="shared" si="55"/>
        <v>100</v>
      </c>
      <c r="BH26" s="348">
        <f t="shared" si="49"/>
        <v>100</v>
      </c>
      <c r="BI26" s="348"/>
      <c r="BJ26" s="348"/>
      <c r="BK26" s="348"/>
      <c r="BL26" s="348"/>
      <c r="BM26" s="348"/>
      <c r="BN26" s="53">
        <f t="shared" si="5"/>
        <v>100</v>
      </c>
    </row>
    <row r="27" spans="1:66" ht="16.5" customHeight="1">
      <c r="A27" s="399" t="s">
        <v>70</v>
      </c>
      <c r="B27" s="400">
        <v>1</v>
      </c>
      <c r="C27" s="400">
        <v>1</v>
      </c>
      <c r="D27" s="400">
        <v>1</v>
      </c>
      <c r="E27" s="400">
        <v>0</v>
      </c>
      <c r="F27" s="400">
        <v>0</v>
      </c>
      <c r="G27" s="400">
        <v>0</v>
      </c>
      <c r="H27" s="400">
        <v>0</v>
      </c>
      <c r="I27" s="400">
        <v>0</v>
      </c>
      <c r="J27" s="400">
        <v>0</v>
      </c>
      <c r="K27" s="400">
        <v>0</v>
      </c>
      <c r="L27" s="400">
        <v>0</v>
      </c>
      <c r="M27" s="400">
        <v>0</v>
      </c>
      <c r="N27" s="133">
        <f t="shared" si="7"/>
        <v>3</v>
      </c>
      <c r="O27" s="400">
        <v>0</v>
      </c>
      <c r="P27" s="400">
        <v>0</v>
      </c>
      <c r="Q27" s="400">
        <v>0</v>
      </c>
      <c r="R27" s="400">
        <v>0</v>
      </c>
      <c r="S27" s="400">
        <v>0</v>
      </c>
      <c r="T27" s="400">
        <v>0</v>
      </c>
      <c r="U27" s="400">
        <v>0</v>
      </c>
      <c r="V27" s="400">
        <v>0</v>
      </c>
      <c r="W27" s="400">
        <v>0</v>
      </c>
      <c r="X27" s="400">
        <v>0</v>
      </c>
      <c r="Y27" s="400">
        <v>0</v>
      </c>
      <c r="Z27" s="400">
        <v>0</v>
      </c>
      <c r="AA27" s="133">
        <f t="shared" si="9"/>
        <v>0</v>
      </c>
      <c r="AB27" s="400">
        <v>9</v>
      </c>
      <c r="AC27" s="400">
        <v>9</v>
      </c>
      <c r="AD27" s="400">
        <v>9</v>
      </c>
      <c r="AE27" s="400">
        <v>0</v>
      </c>
      <c r="AF27" s="400">
        <v>0</v>
      </c>
      <c r="AG27" s="400">
        <v>0</v>
      </c>
      <c r="AH27" s="400">
        <v>0</v>
      </c>
      <c r="AI27" s="400">
        <v>0</v>
      </c>
      <c r="AJ27" s="400">
        <v>0</v>
      </c>
      <c r="AK27" s="400">
        <v>0</v>
      </c>
      <c r="AL27" s="400">
        <v>0</v>
      </c>
      <c r="AM27" s="400">
        <v>0</v>
      </c>
      <c r="AN27" s="133">
        <f t="shared" si="11"/>
        <v>27</v>
      </c>
      <c r="AO27" s="436">
        <v>9</v>
      </c>
      <c r="AP27" s="436">
        <v>9</v>
      </c>
      <c r="AQ27" s="436">
        <v>9</v>
      </c>
      <c r="AR27" s="436"/>
      <c r="AS27" s="436"/>
      <c r="AT27" s="436"/>
      <c r="AU27" s="436"/>
      <c r="AV27" s="436"/>
      <c r="AW27" s="436"/>
      <c r="AX27" s="436"/>
      <c r="AY27" s="436"/>
      <c r="AZ27" s="436"/>
      <c r="BA27" s="54">
        <f t="shared" si="13"/>
        <v>9</v>
      </c>
      <c r="BB27" s="348">
        <f t="shared" si="57"/>
        <v>100</v>
      </c>
      <c r="BC27" s="348">
        <f t="shared" si="53"/>
        <v>100</v>
      </c>
      <c r="BD27" s="348">
        <f t="shared" si="54"/>
        <v>100</v>
      </c>
      <c r="BE27" s="348"/>
      <c r="BF27" s="348"/>
      <c r="BG27" s="348"/>
      <c r="BH27" s="348"/>
      <c r="BI27" s="348"/>
      <c r="BJ27" s="348"/>
      <c r="BK27" s="348"/>
      <c r="BL27" s="348"/>
      <c r="BM27" s="348"/>
      <c r="BN27" s="53">
        <f t="shared" si="5"/>
        <v>100</v>
      </c>
    </row>
    <row r="28" spans="1:66" ht="16.5" customHeight="1">
      <c r="A28" s="399" t="s">
        <v>72</v>
      </c>
      <c r="B28" s="400">
        <v>0</v>
      </c>
      <c r="C28" s="400">
        <v>1</v>
      </c>
      <c r="D28" s="400">
        <v>1</v>
      </c>
      <c r="E28" s="400">
        <v>0</v>
      </c>
      <c r="F28" s="400">
        <v>0</v>
      </c>
      <c r="G28" s="400">
        <v>0</v>
      </c>
      <c r="H28" s="400">
        <v>1</v>
      </c>
      <c r="I28" s="400">
        <v>0</v>
      </c>
      <c r="J28" s="400">
        <v>1</v>
      </c>
      <c r="K28" s="400">
        <v>0</v>
      </c>
      <c r="L28" s="400">
        <v>0</v>
      </c>
      <c r="M28" s="400">
        <v>0</v>
      </c>
      <c r="N28" s="133">
        <f t="shared" si="7"/>
        <v>4</v>
      </c>
      <c r="O28" s="400">
        <v>0</v>
      </c>
      <c r="P28" s="400">
        <v>9</v>
      </c>
      <c r="Q28" s="400">
        <v>9</v>
      </c>
      <c r="R28" s="400">
        <v>0</v>
      </c>
      <c r="S28" s="400">
        <v>0</v>
      </c>
      <c r="T28" s="400">
        <v>0</v>
      </c>
      <c r="U28" s="400">
        <v>10</v>
      </c>
      <c r="V28" s="400">
        <v>0</v>
      </c>
      <c r="W28" s="400">
        <v>7</v>
      </c>
      <c r="X28" s="400">
        <v>0</v>
      </c>
      <c r="Y28" s="400">
        <v>0</v>
      </c>
      <c r="Z28" s="400">
        <v>0</v>
      </c>
      <c r="AA28" s="133">
        <f t="shared" si="9"/>
        <v>35</v>
      </c>
      <c r="AB28" s="400">
        <v>0</v>
      </c>
      <c r="AC28" s="400">
        <v>0</v>
      </c>
      <c r="AD28" s="400">
        <v>0</v>
      </c>
      <c r="AE28" s="400">
        <v>0</v>
      </c>
      <c r="AF28" s="400">
        <v>0</v>
      </c>
      <c r="AG28" s="400">
        <v>0</v>
      </c>
      <c r="AH28" s="400">
        <v>0</v>
      </c>
      <c r="AI28" s="400">
        <v>0</v>
      </c>
      <c r="AJ28" s="400">
        <v>0</v>
      </c>
      <c r="AK28" s="400">
        <v>0</v>
      </c>
      <c r="AL28" s="400">
        <v>0</v>
      </c>
      <c r="AM28" s="400">
        <v>0</v>
      </c>
      <c r="AN28" s="133">
        <f t="shared" si="11"/>
        <v>0</v>
      </c>
      <c r="AO28" s="436"/>
      <c r="AP28" s="436">
        <v>9</v>
      </c>
      <c r="AQ28" s="436">
        <v>9</v>
      </c>
      <c r="AR28" s="436"/>
      <c r="AS28" s="436"/>
      <c r="AT28" s="436"/>
      <c r="AU28" s="436">
        <v>10</v>
      </c>
      <c r="AV28" s="436"/>
      <c r="AW28" s="436">
        <v>7</v>
      </c>
      <c r="AX28" s="436"/>
      <c r="AY28" s="436"/>
      <c r="AZ28" s="436"/>
      <c r="BA28" s="54">
        <f t="shared" si="13"/>
        <v>8.75</v>
      </c>
      <c r="BB28" s="348"/>
      <c r="BC28" s="348">
        <f t="shared" si="53"/>
        <v>100</v>
      </c>
      <c r="BD28" s="348">
        <f t="shared" si="54"/>
        <v>100</v>
      </c>
      <c r="BE28" s="348"/>
      <c r="BF28" s="348"/>
      <c r="BG28" s="348"/>
      <c r="BH28" s="348">
        <f t="shared" si="49"/>
        <v>100</v>
      </c>
      <c r="BI28" s="348"/>
      <c r="BJ28" s="348">
        <f t="shared" si="51"/>
        <v>100</v>
      </c>
      <c r="BK28" s="348"/>
      <c r="BL28" s="348"/>
      <c r="BM28" s="348"/>
      <c r="BN28" s="53">
        <f t="shared" si="5"/>
        <v>100</v>
      </c>
    </row>
    <row r="29" spans="1:66" ht="16.5" customHeight="1">
      <c r="A29" s="399" t="s">
        <v>73</v>
      </c>
      <c r="B29" s="400">
        <v>0</v>
      </c>
      <c r="C29" s="400">
        <v>0</v>
      </c>
      <c r="D29" s="400">
        <v>0</v>
      </c>
      <c r="E29" s="400">
        <v>0</v>
      </c>
      <c r="F29" s="400">
        <v>0</v>
      </c>
      <c r="G29" s="400">
        <v>1</v>
      </c>
      <c r="H29" s="400">
        <v>0</v>
      </c>
      <c r="I29" s="400">
        <v>2</v>
      </c>
      <c r="J29" s="400">
        <v>2</v>
      </c>
      <c r="K29" s="400">
        <v>0</v>
      </c>
      <c r="L29" s="400">
        <v>0</v>
      </c>
      <c r="M29" s="400">
        <v>0</v>
      </c>
      <c r="N29" s="133">
        <f t="shared" si="7"/>
        <v>5</v>
      </c>
      <c r="O29" s="400">
        <v>0</v>
      </c>
      <c r="P29" s="400">
        <v>0</v>
      </c>
      <c r="Q29" s="400">
        <v>0</v>
      </c>
      <c r="R29" s="400">
        <v>0</v>
      </c>
      <c r="S29" s="400">
        <v>0</v>
      </c>
      <c r="T29" s="400">
        <v>5</v>
      </c>
      <c r="U29" s="400">
        <v>0</v>
      </c>
      <c r="V29" s="400">
        <v>4</v>
      </c>
      <c r="W29" s="400">
        <v>2</v>
      </c>
      <c r="X29" s="400">
        <v>0</v>
      </c>
      <c r="Y29" s="400">
        <v>0</v>
      </c>
      <c r="Z29" s="400">
        <v>0</v>
      </c>
      <c r="AA29" s="133">
        <f t="shared" si="9"/>
        <v>11</v>
      </c>
      <c r="AB29" s="400">
        <v>0</v>
      </c>
      <c r="AC29" s="400">
        <v>0</v>
      </c>
      <c r="AD29" s="400">
        <v>0</v>
      </c>
      <c r="AE29" s="400">
        <v>0</v>
      </c>
      <c r="AF29" s="400">
        <v>0</v>
      </c>
      <c r="AG29" s="400">
        <v>2</v>
      </c>
      <c r="AH29" s="400">
        <v>0</v>
      </c>
      <c r="AI29" s="400">
        <v>4</v>
      </c>
      <c r="AJ29" s="400">
        <v>5</v>
      </c>
      <c r="AK29" s="400">
        <v>0</v>
      </c>
      <c r="AL29" s="400">
        <v>0</v>
      </c>
      <c r="AM29" s="400">
        <v>0</v>
      </c>
      <c r="AN29" s="133">
        <f t="shared" si="11"/>
        <v>11</v>
      </c>
      <c r="AO29" s="436"/>
      <c r="AP29" s="436"/>
      <c r="AQ29" s="436"/>
      <c r="AR29" s="436"/>
      <c r="AS29" s="436"/>
      <c r="AT29" s="436">
        <v>10</v>
      </c>
      <c r="AU29" s="436"/>
      <c r="AV29" s="436">
        <v>10</v>
      </c>
      <c r="AW29" s="436">
        <v>10</v>
      </c>
      <c r="AX29" s="436"/>
      <c r="AY29" s="436"/>
      <c r="AZ29" s="436"/>
      <c r="BA29" s="54">
        <f t="shared" si="13"/>
        <v>10</v>
      </c>
      <c r="BB29" s="348"/>
      <c r="BC29" s="348"/>
      <c r="BD29" s="348"/>
      <c r="BE29" s="348"/>
      <c r="BF29" s="348"/>
      <c r="BG29" s="348">
        <f t="shared" si="55"/>
        <v>70</v>
      </c>
      <c r="BH29" s="348"/>
      <c r="BI29" s="348">
        <f t="shared" si="50"/>
        <v>40</v>
      </c>
      <c r="BJ29" s="348">
        <f t="shared" si="51"/>
        <v>35</v>
      </c>
      <c r="BK29" s="348"/>
      <c r="BL29" s="348"/>
      <c r="BM29" s="348"/>
      <c r="BN29" s="53">
        <f t="shared" si="5"/>
        <v>48.333333333333336</v>
      </c>
    </row>
    <row r="30" spans="1:66" ht="16.5" customHeight="1">
      <c r="A30" s="399" t="s">
        <v>74</v>
      </c>
      <c r="B30" s="400">
        <v>0</v>
      </c>
      <c r="C30" s="404">
        <v>1</v>
      </c>
      <c r="D30" s="404">
        <v>2</v>
      </c>
      <c r="E30" s="404">
        <v>0</v>
      </c>
      <c r="F30" s="404">
        <v>1</v>
      </c>
      <c r="G30" s="404">
        <v>2</v>
      </c>
      <c r="H30" s="404">
        <v>6</v>
      </c>
      <c r="I30" s="404">
        <v>0</v>
      </c>
      <c r="J30" s="404">
        <v>0</v>
      </c>
      <c r="K30" s="404">
        <v>0</v>
      </c>
      <c r="L30" s="404">
        <v>0</v>
      </c>
      <c r="M30" s="404">
        <v>0</v>
      </c>
      <c r="N30" s="133">
        <f t="shared" si="7"/>
        <v>12</v>
      </c>
      <c r="O30" s="404">
        <v>0</v>
      </c>
      <c r="P30" s="403">
        <v>7</v>
      </c>
      <c r="Q30" s="403">
        <v>14</v>
      </c>
      <c r="R30" s="403">
        <v>0</v>
      </c>
      <c r="S30" s="403">
        <v>5</v>
      </c>
      <c r="T30" s="403">
        <v>14</v>
      </c>
      <c r="U30" s="403">
        <v>35</v>
      </c>
      <c r="V30" s="400">
        <v>0</v>
      </c>
      <c r="W30" s="400">
        <v>0</v>
      </c>
      <c r="X30" s="400">
        <v>0</v>
      </c>
      <c r="Y30" s="400">
        <v>0</v>
      </c>
      <c r="Z30" s="400">
        <v>0</v>
      </c>
      <c r="AA30" s="133">
        <f t="shared" si="9"/>
        <v>75</v>
      </c>
      <c r="AB30" s="404">
        <v>0</v>
      </c>
      <c r="AC30" s="404">
        <v>0</v>
      </c>
      <c r="AD30" s="404">
        <v>0</v>
      </c>
      <c r="AE30" s="404">
        <v>0</v>
      </c>
      <c r="AF30" s="404">
        <v>0</v>
      </c>
      <c r="AG30" s="404">
        <v>0</v>
      </c>
      <c r="AH30" s="404">
        <v>0</v>
      </c>
      <c r="AI30" s="404">
        <v>0</v>
      </c>
      <c r="AJ30" s="404">
        <v>0</v>
      </c>
      <c r="AK30" s="404">
        <v>0</v>
      </c>
      <c r="AL30" s="404">
        <v>0</v>
      </c>
      <c r="AM30" s="404">
        <v>0</v>
      </c>
      <c r="AN30" s="133">
        <f t="shared" si="11"/>
        <v>0</v>
      </c>
      <c r="AO30" s="440"/>
      <c r="AP30" s="440">
        <v>7</v>
      </c>
      <c r="AQ30" s="440">
        <v>7</v>
      </c>
      <c r="AR30" s="440"/>
      <c r="AS30" s="440">
        <v>5</v>
      </c>
      <c r="AT30" s="440">
        <v>7</v>
      </c>
      <c r="AU30" s="440">
        <v>7</v>
      </c>
      <c r="AV30" s="440"/>
      <c r="AW30" s="440"/>
      <c r="AX30" s="440"/>
      <c r="AY30" s="440"/>
      <c r="AZ30" s="440"/>
      <c r="BA30" s="54">
        <f t="shared" si="13"/>
        <v>6.6</v>
      </c>
      <c r="BB30" s="348"/>
      <c r="BC30" s="348">
        <f t="shared" si="53"/>
        <v>100</v>
      </c>
      <c r="BD30" s="348">
        <f t="shared" si="54"/>
        <v>100</v>
      </c>
      <c r="BE30" s="348"/>
      <c r="BF30" s="348">
        <f t="shared" si="52"/>
        <v>100</v>
      </c>
      <c r="BG30" s="348">
        <f t="shared" si="55"/>
        <v>100</v>
      </c>
      <c r="BH30" s="348">
        <f t="shared" si="49"/>
        <v>83.333333333333343</v>
      </c>
      <c r="BI30" s="348"/>
      <c r="BJ30" s="348"/>
      <c r="BK30" s="348"/>
      <c r="BL30" s="348"/>
      <c r="BM30" s="348"/>
      <c r="BN30" s="53">
        <f t="shared" si="5"/>
        <v>96.666666666666671</v>
      </c>
    </row>
    <row r="31" spans="1:66" ht="16.5" customHeight="1">
      <c r="A31" s="222" t="s">
        <v>78</v>
      </c>
      <c r="B31" s="222">
        <f>B32</f>
        <v>0</v>
      </c>
      <c r="C31" s="222">
        <f>C32</f>
        <v>1</v>
      </c>
      <c r="D31" s="222">
        <f t="shared" ref="D31:M31" si="58">D32</f>
        <v>0</v>
      </c>
      <c r="E31" s="222">
        <f t="shared" si="58"/>
        <v>0</v>
      </c>
      <c r="F31" s="222">
        <f t="shared" si="58"/>
        <v>1</v>
      </c>
      <c r="G31" s="222">
        <f t="shared" si="58"/>
        <v>1</v>
      </c>
      <c r="H31" s="222">
        <f t="shared" si="58"/>
        <v>1</v>
      </c>
      <c r="I31" s="222">
        <f t="shared" si="58"/>
        <v>2</v>
      </c>
      <c r="J31" s="222">
        <f t="shared" si="58"/>
        <v>3</v>
      </c>
      <c r="K31" s="222">
        <f t="shared" si="58"/>
        <v>0</v>
      </c>
      <c r="L31" s="222">
        <f t="shared" si="58"/>
        <v>0</v>
      </c>
      <c r="M31" s="222">
        <f t="shared" si="58"/>
        <v>0</v>
      </c>
      <c r="N31" s="133">
        <f t="shared" si="7"/>
        <v>9</v>
      </c>
      <c r="O31" s="222">
        <f>O32</f>
        <v>0</v>
      </c>
      <c r="P31" s="222">
        <f>P32</f>
        <v>7</v>
      </c>
      <c r="Q31" s="222">
        <f t="shared" ref="Q31:Z31" si="59">Q32</f>
        <v>0</v>
      </c>
      <c r="R31" s="222">
        <f t="shared" si="59"/>
        <v>0</v>
      </c>
      <c r="S31" s="222">
        <f t="shared" si="59"/>
        <v>7</v>
      </c>
      <c r="T31" s="222">
        <f t="shared" si="59"/>
        <v>7</v>
      </c>
      <c r="U31" s="222">
        <f t="shared" si="59"/>
        <v>7</v>
      </c>
      <c r="V31" s="222">
        <f t="shared" si="59"/>
        <v>16</v>
      </c>
      <c r="W31" s="222">
        <f t="shared" si="59"/>
        <v>24</v>
      </c>
      <c r="X31" s="222">
        <f t="shared" si="59"/>
        <v>0</v>
      </c>
      <c r="Y31" s="222">
        <f t="shared" si="59"/>
        <v>0</v>
      </c>
      <c r="Z31" s="222">
        <f t="shared" si="59"/>
        <v>0</v>
      </c>
      <c r="AA31" s="133">
        <f t="shared" si="9"/>
        <v>68</v>
      </c>
      <c r="AB31" s="222">
        <f>AB32</f>
        <v>0</v>
      </c>
      <c r="AC31" s="222">
        <f>AC32</f>
        <v>0</v>
      </c>
      <c r="AD31" s="222">
        <f t="shared" ref="AD31:AM31" si="60">AD32</f>
        <v>0</v>
      </c>
      <c r="AE31" s="222">
        <f t="shared" si="60"/>
        <v>0</v>
      </c>
      <c r="AF31" s="222">
        <f t="shared" si="60"/>
        <v>0</v>
      </c>
      <c r="AG31" s="222">
        <f t="shared" si="60"/>
        <v>0</v>
      </c>
      <c r="AH31" s="222">
        <f t="shared" si="60"/>
        <v>0</v>
      </c>
      <c r="AI31" s="222">
        <f t="shared" si="60"/>
        <v>0</v>
      </c>
      <c r="AJ31" s="222">
        <f t="shared" si="60"/>
        <v>0</v>
      </c>
      <c r="AK31" s="222">
        <f t="shared" si="60"/>
        <v>0</v>
      </c>
      <c r="AL31" s="222">
        <f t="shared" si="60"/>
        <v>0</v>
      </c>
      <c r="AM31" s="222">
        <f t="shared" si="60"/>
        <v>0</v>
      </c>
      <c r="AN31" s="133">
        <f t="shared" si="11"/>
        <v>0</v>
      </c>
      <c r="AO31" s="249"/>
      <c r="AP31" s="249">
        <f>AP32</f>
        <v>7</v>
      </c>
      <c r="AQ31" s="249"/>
      <c r="AR31" s="249"/>
      <c r="AS31" s="249">
        <f t="shared" ref="AS31:AW31" si="61">AS32</f>
        <v>7</v>
      </c>
      <c r="AT31" s="249">
        <f t="shared" si="61"/>
        <v>7</v>
      </c>
      <c r="AU31" s="249">
        <f t="shared" si="61"/>
        <v>7</v>
      </c>
      <c r="AV31" s="249">
        <f t="shared" si="61"/>
        <v>8</v>
      </c>
      <c r="AW31" s="249">
        <f t="shared" si="61"/>
        <v>8</v>
      </c>
      <c r="AX31" s="249"/>
      <c r="AY31" s="249"/>
      <c r="AZ31" s="249"/>
      <c r="BA31" s="54">
        <f t="shared" si="13"/>
        <v>7.333333333333333</v>
      </c>
      <c r="BB31" s="249"/>
      <c r="BC31" s="249">
        <f t="shared" ref="BC31:BJ31" si="62">BC32</f>
        <v>100</v>
      </c>
      <c r="BD31" s="249"/>
      <c r="BE31" s="249"/>
      <c r="BF31" s="249">
        <f t="shared" si="62"/>
        <v>100</v>
      </c>
      <c r="BG31" s="249">
        <f t="shared" si="62"/>
        <v>100</v>
      </c>
      <c r="BH31" s="249">
        <f t="shared" si="62"/>
        <v>100</v>
      </c>
      <c r="BI31" s="249">
        <f t="shared" si="62"/>
        <v>100</v>
      </c>
      <c r="BJ31" s="249">
        <f t="shared" si="62"/>
        <v>100</v>
      </c>
      <c r="BK31" s="249"/>
      <c r="BL31" s="249"/>
      <c r="BM31" s="249"/>
      <c r="BN31" s="53">
        <f t="shared" si="5"/>
        <v>100</v>
      </c>
    </row>
    <row r="32" spans="1:66" ht="16.5" customHeight="1">
      <c r="A32" s="288" t="s">
        <v>79</v>
      </c>
      <c r="B32" s="289">
        <v>0</v>
      </c>
      <c r="C32" s="289">
        <v>1</v>
      </c>
      <c r="D32" s="289">
        <v>0</v>
      </c>
      <c r="E32" s="289">
        <v>0</v>
      </c>
      <c r="F32" s="289">
        <v>1</v>
      </c>
      <c r="G32" s="289">
        <v>1</v>
      </c>
      <c r="H32" s="289">
        <v>1</v>
      </c>
      <c r="I32" s="289">
        <v>2</v>
      </c>
      <c r="J32" s="289">
        <v>3</v>
      </c>
      <c r="K32" s="289">
        <v>0</v>
      </c>
      <c r="L32" s="289">
        <v>0</v>
      </c>
      <c r="M32" s="289">
        <v>0</v>
      </c>
      <c r="N32" s="133">
        <f t="shared" si="7"/>
        <v>9</v>
      </c>
      <c r="O32" s="289">
        <v>0</v>
      </c>
      <c r="P32" s="289">
        <v>7</v>
      </c>
      <c r="Q32" s="289">
        <v>0</v>
      </c>
      <c r="R32" s="289">
        <v>0</v>
      </c>
      <c r="S32" s="289">
        <v>7</v>
      </c>
      <c r="T32" s="289">
        <v>7</v>
      </c>
      <c r="U32" s="289">
        <v>7</v>
      </c>
      <c r="V32" s="289">
        <v>16</v>
      </c>
      <c r="W32" s="289">
        <v>24</v>
      </c>
      <c r="X32" s="289">
        <v>0</v>
      </c>
      <c r="Y32" s="289">
        <v>0</v>
      </c>
      <c r="Z32" s="289">
        <v>0</v>
      </c>
      <c r="AA32" s="133">
        <f t="shared" si="9"/>
        <v>68</v>
      </c>
      <c r="AB32" s="289">
        <v>0</v>
      </c>
      <c r="AC32" s="289">
        <v>0</v>
      </c>
      <c r="AD32" s="289">
        <v>0</v>
      </c>
      <c r="AE32" s="289">
        <v>0</v>
      </c>
      <c r="AF32" s="289">
        <v>0</v>
      </c>
      <c r="AG32" s="289">
        <v>0</v>
      </c>
      <c r="AH32" s="289">
        <v>0</v>
      </c>
      <c r="AI32" s="289">
        <v>0</v>
      </c>
      <c r="AJ32" s="289">
        <v>0</v>
      </c>
      <c r="AK32" s="289">
        <v>0</v>
      </c>
      <c r="AL32" s="289">
        <v>0</v>
      </c>
      <c r="AM32" s="289">
        <v>0</v>
      </c>
      <c r="AN32" s="133">
        <f t="shared" si="11"/>
        <v>0</v>
      </c>
      <c r="AO32" s="290"/>
      <c r="AP32" s="290">
        <v>7</v>
      </c>
      <c r="AQ32" s="290"/>
      <c r="AR32" s="290"/>
      <c r="AS32" s="290">
        <v>7</v>
      </c>
      <c r="AT32" s="290">
        <v>7</v>
      </c>
      <c r="AU32" s="290">
        <v>7</v>
      </c>
      <c r="AV32" s="290">
        <v>8</v>
      </c>
      <c r="AW32" s="290">
        <v>8</v>
      </c>
      <c r="AX32" s="290"/>
      <c r="AY32" s="290"/>
      <c r="AZ32" s="290"/>
      <c r="BA32" s="54">
        <f t="shared" si="13"/>
        <v>7.333333333333333</v>
      </c>
      <c r="BB32" s="291"/>
      <c r="BC32" s="291">
        <f t="shared" ref="BB32:BC38" si="63">IF(C32=0,0,(P32+AC32)/(C32*AP32)*100)</f>
        <v>100</v>
      </c>
      <c r="BD32" s="291"/>
      <c r="BE32" s="291"/>
      <c r="BF32" s="291">
        <f t="shared" ref="BF32" si="64">IF(F32=0,0,(S32+AF32)/(F32*AS32)*100)</f>
        <v>100</v>
      </c>
      <c r="BG32" s="291">
        <f t="shared" ref="BG32" si="65">IF(G32=0,0,(T32+AG32)/(G32*AT32)*100)</f>
        <v>100</v>
      </c>
      <c r="BH32" s="291">
        <f t="shared" ref="BH32" si="66">IF(H32=0,0,(U32+AH32)/(H32*AU32)*100)</f>
        <v>100</v>
      </c>
      <c r="BI32" s="291">
        <f t="shared" ref="BI32" si="67">IF(I32=0,0,(V32+AI32)/(I32*AV32)*100)</f>
        <v>100</v>
      </c>
      <c r="BJ32" s="291">
        <f t="shared" ref="BJ32" si="68">IF(J32=0,0,(W32+AJ32)/(J32*AW32)*100)</f>
        <v>100</v>
      </c>
      <c r="BK32" s="291"/>
      <c r="BL32" s="291"/>
      <c r="BM32" s="291"/>
      <c r="BN32" s="53">
        <f t="shared" si="5"/>
        <v>100</v>
      </c>
    </row>
    <row r="33" spans="1:66" ht="16.5" customHeight="1">
      <c r="A33" s="222" t="s">
        <v>80</v>
      </c>
      <c r="B33" s="222">
        <f>SUM(B34:B38)</f>
        <v>4</v>
      </c>
      <c r="C33" s="222">
        <f>SUM(C34:C38)</f>
        <v>8</v>
      </c>
      <c r="D33" s="222">
        <f t="shared" ref="D33:M33" si="69">SUM(D34:D38)</f>
        <v>11</v>
      </c>
      <c r="E33" s="222">
        <f t="shared" si="69"/>
        <v>17</v>
      </c>
      <c r="F33" s="222">
        <f t="shared" si="69"/>
        <v>16</v>
      </c>
      <c r="G33" s="222">
        <f t="shared" si="69"/>
        <v>20</v>
      </c>
      <c r="H33" s="222">
        <f t="shared" si="69"/>
        <v>14</v>
      </c>
      <c r="I33" s="222">
        <f t="shared" si="69"/>
        <v>17</v>
      </c>
      <c r="J33" s="222">
        <f t="shared" si="69"/>
        <v>14</v>
      </c>
      <c r="K33" s="222">
        <f t="shared" si="69"/>
        <v>1</v>
      </c>
      <c r="L33" s="222">
        <f t="shared" si="69"/>
        <v>1</v>
      </c>
      <c r="M33" s="222">
        <f t="shared" si="69"/>
        <v>0</v>
      </c>
      <c r="N33" s="133">
        <f t="shared" si="7"/>
        <v>123</v>
      </c>
      <c r="O33" s="222">
        <f>SUM(O34:O38)</f>
        <v>30</v>
      </c>
      <c r="P33" s="222">
        <f>SUM(P34:P38)</f>
        <v>59</v>
      </c>
      <c r="Q33" s="222">
        <f t="shared" ref="Q33:Z33" si="70">SUM(Q34:Q38)</f>
        <v>85</v>
      </c>
      <c r="R33" s="222">
        <f t="shared" si="70"/>
        <v>127</v>
      </c>
      <c r="S33" s="222">
        <f t="shared" si="70"/>
        <v>82</v>
      </c>
      <c r="T33" s="222">
        <f t="shared" si="70"/>
        <v>130</v>
      </c>
      <c r="U33" s="222">
        <f t="shared" si="70"/>
        <v>91</v>
      </c>
      <c r="V33" s="222">
        <f t="shared" si="70"/>
        <v>116</v>
      </c>
      <c r="W33" s="222">
        <f t="shared" si="70"/>
        <v>87</v>
      </c>
      <c r="X33" s="222">
        <f t="shared" si="70"/>
        <v>4</v>
      </c>
      <c r="Y33" s="222">
        <f t="shared" si="70"/>
        <v>0</v>
      </c>
      <c r="Z33" s="222">
        <f t="shared" si="70"/>
        <v>0</v>
      </c>
      <c r="AA33" s="133">
        <f t="shared" si="9"/>
        <v>811</v>
      </c>
      <c r="AB33" s="222">
        <f>SUM(AB34:AB38)</f>
        <v>0</v>
      </c>
      <c r="AC33" s="222">
        <f>SUM(AC34:AC38)</f>
        <v>0</v>
      </c>
      <c r="AD33" s="222">
        <f t="shared" ref="AD33:AM33" si="71">SUM(AD34:AD38)</f>
        <v>0</v>
      </c>
      <c r="AE33" s="222">
        <f t="shared" si="71"/>
        <v>2</v>
      </c>
      <c r="AF33" s="222">
        <f t="shared" si="71"/>
        <v>0</v>
      </c>
      <c r="AG33" s="222">
        <f t="shared" si="71"/>
        <v>4</v>
      </c>
      <c r="AH33" s="222">
        <f t="shared" si="71"/>
        <v>1</v>
      </c>
      <c r="AI33" s="222">
        <f t="shared" si="71"/>
        <v>1</v>
      </c>
      <c r="AJ33" s="222">
        <f t="shared" si="71"/>
        <v>0</v>
      </c>
      <c r="AK33" s="222">
        <f t="shared" si="71"/>
        <v>0</v>
      </c>
      <c r="AL33" s="222">
        <f t="shared" si="71"/>
        <v>9</v>
      </c>
      <c r="AM33" s="222">
        <f t="shared" si="71"/>
        <v>0</v>
      </c>
      <c r="AN33" s="133">
        <f t="shared" si="11"/>
        <v>17</v>
      </c>
      <c r="AO33" s="249">
        <f>AVERAGE(AO34:AO38)</f>
        <v>7.333333333333333</v>
      </c>
      <c r="AP33" s="249">
        <f>AVERAGE(AP34:AP38)</f>
        <v>7</v>
      </c>
      <c r="AQ33" s="249">
        <f t="shared" ref="AQ33:AY33" si="72">AVERAGE(AQ34:AQ38)</f>
        <v>7.5</v>
      </c>
      <c r="AR33" s="249">
        <f t="shared" si="72"/>
        <v>7.8</v>
      </c>
      <c r="AS33" s="249">
        <f t="shared" si="72"/>
        <v>5</v>
      </c>
      <c r="AT33" s="249">
        <f t="shared" si="72"/>
        <v>7</v>
      </c>
      <c r="AU33" s="249">
        <f t="shared" si="72"/>
        <v>6.75</v>
      </c>
      <c r="AV33" s="249">
        <f t="shared" si="72"/>
        <v>7</v>
      </c>
      <c r="AW33" s="249">
        <f t="shared" si="72"/>
        <v>6.75</v>
      </c>
      <c r="AX33" s="249">
        <f t="shared" si="72"/>
        <v>4</v>
      </c>
      <c r="AY33" s="249">
        <f t="shared" si="72"/>
        <v>9</v>
      </c>
      <c r="AZ33" s="249"/>
      <c r="BA33" s="54">
        <f t="shared" si="13"/>
        <v>6.8303030303030292</v>
      </c>
      <c r="BB33" s="249">
        <f>AVERAGE(BB34:BB38)</f>
        <v>100</v>
      </c>
      <c r="BC33" s="249">
        <f t="shared" ref="BC33:BL33" si="73">AVERAGE(BC34:BC38)</f>
        <v>100</v>
      </c>
      <c r="BD33" s="249">
        <f t="shared" si="73"/>
        <v>100</v>
      </c>
      <c r="BE33" s="249">
        <f t="shared" si="73"/>
        <v>100</v>
      </c>
      <c r="BF33" s="249">
        <f t="shared" si="73"/>
        <v>100</v>
      </c>
      <c r="BG33" s="249">
        <f t="shared" si="73"/>
        <v>100</v>
      </c>
      <c r="BH33" s="249">
        <f t="shared" si="73"/>
        <v>100</v>
      </c>
      <c r="BI33" s="249">
        <f t="shared" si="73"/>
        <v>100</v>
      </c>
      <c r="BJ33" s="249">
        <f t="shared" si="73"/>
        <v>91.666666666666657</v>
      </c>
      <c r="BK33" s="249">
        <f t="shared" si="73"/>
        <v>100</v>
      </c>
      <c r="BL33" s="249">
        <f t="shared" si="73"/>
        <v>100</v>
      </c>
      <c r="BM33" s="249"/>
      <c r="BN33" s="53">
        <f t="shared" si="5"/>
        <v>99.242424242424235</v>
      </c>
    </row>
    <row r="34" spans="1:66" ht="16.5" customHeight="1">
      <c r="A34" s="292" t="s">
        <v>81</v>
      </c>
      <c r="B34" s="293">
        <v>2</v>
      </c>
      <c r="C34" s="293">
        <v>5</v>
      </c>
      <c r="D34" s="293">
        <v>7</v>
      </c>
      <c r="E34" s="293">
        <v>3</v>
      </c>
      <c r="F34" s="293">
        <v>8</v>
      </c>
      <c r="G34" s="293">
        <v>7</v>
      </c>
      <c r="H34" s="293">
        <v>3</v>
      </c>
      <c r="I34" s="293">
        <v>9</v>
      </c>
      <c r="J34" s="293">
        <v>4</v>
      </c>
      <c r="K34" s="293">
        <v>0</v>
      </c>
      <c r="L34" s="293">
        <v>0</v>
      </c>
      <c r="M34" s="293">
        <v>0</v>
      </c>
      <c r="N34" s="133">
        <f t="shared" si="7"/>
        <v>48</v>
      </c>
      <c r="O34" s="293">
        <v>16</v>
      </c>
      <c r="P34" s="293">
        <v>40</v>
      </c>
      <c r="Q34" s="293">
        <v>56</v>
      </c>
      <c r="R34" s="293">
        <v>24</v>
      </c>
      <c r="S34" s="293">
        <v>48</v>
      </c>
      <c r="T34" s="293">
        <v>49</v>
      </c>
      <c r="U34" s="293">
        <v>21</v>
      </c>
      <c r="V34" s="293">
        <v>63</v>
      </c>
      <c r="W34" s="293">
        <v>28</v>
      </c>
      <c r="X34" s="293">
        <v>0</v>
      </c>
      <c r="Y34" s="293">
        <v>0</v>
      </c>
      <c r="Z34" s="293">
        <v>0</v>
      </c>
      <c r="AA34" s="133">
        <f t="shared" si="9"/>
        <v>345</v>
      </c>
      <c r="AB34" s="293">
        <v>0</v>
      </c>
      <c r="AC34" s="293">
        <v>0</v>
      </c>
      <c r="AD34" s="293">
        <v>0</v>
      </c>
      <c r="AE34" s="293">
        <v>0</v>
      </c>
      <c r="AF34" s="293">
        <v>0</v>
      </c>
      <c r="AG34" s="293">
        <v>0</v>
      </c>
      <c r="AH34" s="293">
        <v>0</v>
      </c>
      <c r="AI34" s="293">
        <v>0</v>
      </c>
      <c r="AJ34" s="293">
        <v>0</v>
      </c>
      <c r="AK34" s="293">
        <v>0</v>
      </c>
      <c r="AL34" s="293">
        <v>0</v>
      </c>
      <c r="AM34" s="293">
        <v>0</v>
      </c>
      <c r="AN34" s="133">
        <f t="shared" si="11"/>
        <v>0</v>
      </c>
      <c r="AO34" s="294">
        <v>8</v>
      </c>
      <c r="AP34" s="294">
        <v>8</v>
      </c>
      <c r="AQ34" s="294">
        <v>8</v>
      </c>
      <c r="AR34" s="294">
        <v>8</v>
      </c>
      <c r="AS34" s="294">
        <v>6</v>
      </c>
      <c r="AT34" s="294">
        <v>7</v>
      </c>
      <c r="AU34" s="294">
        <v>7</v>
      </c>
      <c r="AV34" s="294">
        <v>7</v>
      </c>
      <c r="AW34" s="294">
        <v>7</v>
      </c>
      <c r="AX34" s="294"/>
      <c r="AY34" s="294"/>
      <c r="AZ34" s="294"/>
      <c r="BA34" s="54">
        <f t="shared" si="13"/>
        <v>7.333333333333333</v>
      </c>
      <c r="BB34" s="295">
        <f t="shared" si="63"/>
        <v>100</v>
      </c>
      <c r="BC34" s="295">
        <f t="shared" ref="BC34:BC38" si="74">IF(C34=0,0,(P34+AC34)/(C34*AP34)*100)</f>
        <v>100</v>
      </c>
      <c r="BD34" s="295">
        <f t="shared" ref="BD34:BD38" si="75">IF(D34=0,0,(Q34+AD34)/(D34*AQ34)*100)</f>
        <v>100</v>
      </c>
      <c r="BE34" s="295">
        <f t="shared" ref="BE34:BE38" si="76">IF(E34=0,0,(R34+AE34)/(E34*AR34)*100)</f>
        <v>100</v>
      </c>
      <c r="BF34" s="295">
        <f t="shared" ref="BF34:BF38" si="77">IF(F34=0,0,(S34+AF34)/(F34*AS34)*100)</f>
        <v>100</v>
      </c>
      <c r="BG34" s="295">
        <f t="shared" ref="BG34:BG38" si="78">IF(G34=0,0,(T34+AG34)/(G34*AT34)*100)</f>
        <v>100</v>
      </c>
      <c r="BH34" s="295">
        <f t="shared" ref="BH34:BH38" si="79">IF(H34=0,0,(U34+AH34)/(H34*AU34)*100)</f>
        <v>100</v>
      </c>
      <c r="BI34" s="295">
        <f t="shared" ref="BI34:BI38" si="80">IF(I34=0,0,(V34+AI34)/(I34*AV34)*100)</f>
        <v>100</v>
      </c>
      <c r="BJ34" s="295">
        <f t="shared" ref="BJ34:BL38" si="81">IF(J34=0,0,(W34+AJ34)/(J34*AW34)*100)</f>
        <v>100</v>
      </c>
      <c r="BK34" s="295"/>
      <c r="BL34" s="295"/>
      <c r="BM34" s="295"/>
      <c r="BN34" s="53">
        <f t="shared" si="5"/>
        <v>100</v>
      </c>
    </row>
    <row r="35" spans="1:66" ht="16.5" customHeight="1">
      <c r="A35" s="293" t="s">
        <v>82</v>
      </c>
      <c r="B35" s="293">
        <v>0</v>
      </c>
      <c r="C35" s="293">
        <v>2</v>
      </c>
      <c r="D35" s="293">
        <v>1</v>
      </c>
      <c r="E35" s="293">
        <v>5</v>
      </c>
      <c r="F35" s="293">
        <v>6</v>
      </c>
      <c r="G35" s="293">
        <v>8</v>
      </c>
      <c r="H35" s="293">
        <v>6</v>
      </c>
      <c r="I35" s="293">
        <v>4</v>
      </c>
      <c r="J35" s="293">
        <v>4</v>
      </c>
      <c r="K35" s="293">
        <v>1</v>
      </c>
      <c r="L35" s="293">
        <v>0</v>
      </c>
      <c r="M35" s="293">
        <v>0</v>
      </c>
      <c r="N35" s="133">
        <f t="shared" si="7"/>
        <v>37</v>
      </c>
      <c r="O35" s="293">
        <v>0</v>
      </c>
      <c r="P35" s="293">
        <v>12</v>
      </c>
      <c r="Q35" s="293">
        <v>8</v>
      </c>
      <c r="R35" s="293">
        <v>40</v>
      </c>
      <c r="S35" s="293">
        <v>24</v>
      </c>
      <c r="T35" s="293">
        <v>48</v>
      </c>
      <c r="U35" s="293">
        <v>36</v>
      </c>
      <c r="V35" s="293">
        <v>24</v>
      </c>
      <c r="W35" s="293">
        <v>24</v>
      </c>
      <c r="X35" s="293">
        <v>4</v>
      </c>
      <c r="Y35" s="293">
        <v>0</v>
      </c>
      <c r="Z35" s="293">
        <v>0</v>
      </c>
      <c r="AA35" s="133">
        <f t="shared" si="9"/>
        <v>220</v>
      </c>
      <c r="AB35" s="293">
        <v>0</v>
      </c>
      <c r="AC35" s="293">
        <v>0</v>
      </c>
      <c r="AD35" s="293">
        <v>0</v>
      </c>
      <c r="AE35" s="293">
        <v>0</v>
      </c>
      <c r="AF35" s="293">
        <v>0</v>
      </c>
      <c r="AG35" s="293">
        <v>0</v>
      </c>
      <c r="AH35" s="293">
        <v>0</v>
      </c>
      <c r="AI35" s="293">
        <v>0</v>
      </c>
      <c r="AJ35" s="293">
        <v>0</v>
      </c>
      <c r="AK35" s="293">
        <v>0</v>
      </c>
      <c r="AL35" s="293">
        <v>0</v>
      </c>
      <c r="AM35" s="293">
        <v>0</v>
      </c>
      <c r="AN35" s="133">
        <f t="shared" si="11"/>
        <v>0</v>
      </c>
      <c r="AO35" s="294"/>
      <c r="AP35" s="294">
        <v>6</v>
      </c>
      <c r="AQ35" s="294">
        <v>8</v>
      </c>
      <c r="AR35" s="294">
        <v>8</v>
      </c>
      <c r="AS35" s="294">
        <v>4</v>
      </c>
      <c r="AT35" s="294">
        <v>6</v>
      </c>
      <c r="AU35" s="294">
        <v>6</v>
      </c>
      <c r="AV35" s="294">
        <v>6</v>
      </c>
      <c r="AW35" s="294">
        <v>6</v>
      </c>
      <c r="AX35" s="294">
        <v>4</v>
      </c>
      <c r="AY35" s="294"/>
      <c r="AZ35" s="294"/>
      <c r="BA35" s="54">
        <f t="shared" si="13"/>
        <v>6</v>
      </c>
      <c r="BB35" s="295"/>
      <c r="BC35" s="295">
        <f t="shared" si="74"/>
        <v>100</v>
      </c>
      <c r="BD35" s="295">
        <f t="shared" si="75"/>
        <v>100</v>
      </c>
      <c r="BE35" s="295">
        <f t="shared" si="76"/>
        <v>100</v>
      </c>
      <c r="BF35" s="295">
        <f t="shared" si="77"/>
        <v>100</v>
      </c>
      <c r="BG35" s="295">
        <f t="shared" si="78"/>
        <v>100</v>
      </c>
      <c r="BH35" s="295">
        <f t="shared" si="79"/>
        <v>100</v>
      </c>
      <c r="BI35" s="295">
        <f t="shared" si="80"/>
        <v>100</v>
      </c>
      <c r="BJ35" s="295">
        <f t="shared" si="81"/>
        <v>100</v>
      </c>
      <c r="BK35" s="295">
        <f t="shared" ref="BK35" si="82">IF(K35=0,0,(X35+AK35)/(K35*AX35)*100)</f>
        <v>100</v>
      </c>
      <c r="BL35" s="295"/>
      <c r="BM35" s="295"/>
      <c r="BN35" s="53">
        <f t="shared" si="5"/>
        <v>100</v>
      </c>
    </row>
    <row r="36" spans="1:66" ht="16.5" customHeight="1">
      <c r="A36" s="293" t="s">
        <v>83</v>
      </c>
      <c r="B36" s="293">
        <v>1</v>
      </c>
      <c r="C36" s="293">
        <v>0</v>
      </c>
      <c r="D36" s="293">
        <v>1</v>
      </c>
      <c r="E36" s="293">
        <v>2</v>
      </c>
      <c r="F36" s="293">
        <v>0</v>
      </c>
      <c r="G36" s="293">
        <v>3</v>
      </c>
      <c r="H36" s="293">
        <v>2</v>
      </c>
      <c r="I36" s="293">
        <v>2</v>
      </c>
      <c r="J36" s="293">
        <v>3</v>
      </c>
      <c r="K36" s="293">
        <v>0</v>
      </c>
      <c r="L36" s="293">
        <v>0</v>
      </c>
      <c r="M36" s="293">
        <v>0</v>
      </c>
      <c r="N36" s="133">
        <f t="shared" si="7"/>
        <v>14</v>
      </c>
      <c r="O36" s="293">
        <v>7</v>
      </c>
      <c r="P36" s="293">
        <v>0</v>
      </c>
      <c r="Q36" s="293">
        <v>7</v>
      </c>
      <c r="R36" s="293">
        <v>12</v>
      </c>
      <c r="S36" s="293">
        <v>0</v>
      </c>
      <c r="T36" s="293">
        <v>17</v>
      </c>
      <c r="U36" s="293">
        <v>13</v>
      </c>
      <c r="V36" s="293">
        <v>13</v>
      </c>
      <c r="W36" s="293">
        <v>14</v>
      </c>
      <c r="X36" s="293">
        <v>0</v>
      </c>
      <c r="Y36" s="293">
        <v>0</v>
      </c>
      <c r="Z36" s="293">
        <v>0</v>
      </c>
      <c r="AA36" s="133">
        <f t="shared" si="9"/>
        <v>83</v>
      </c>
      <c r="AB36" s="293">
        <v>0</v>
      </c>
      <c r="AC36" s="293">
        <v>0</v>
      </c>
      <c r="AD36" s="293">
        <v>0</v>
      </c>
      <c r="AE36" s="293">
        <v>2</v>
      </c>
      <c r="AF36" s="293">
        <v>0</v>
      </c>
      <c r="AG36" s="293">
        <v>4</v>
      </c>
      <c r="AH36" s="293">
        <v>1</v>
      </c>
      <c r="AI36" s="293">
        <v>1</v>
      </c>
      <c r="AJ36" s="293">
        <v>0</v>
      </c>
      <c r="AK36" s="293">
        <v>0</v>
      </c>
      <c r="AL36" s="293">
        <v>0</v>
      </c>
      <c r="AM36" s="293">
        <v>0</v>
      </c>
      <c r="AN36" s="133">
        <f t="shared" si="11"/>
        <v>8</v>
      </c>
      <c r="AO36" s="294">
        <v>7</v>
      </c>
      <c r="AP36" s="294"/>
      <c r="AQ36" s="294">
        <v>7</v>
      </c>
      <c r="AR36" s="294">
        <v>7</v>
      </c>
      <c r="AS36" s="294"/>
      <c r="AT36" s="294">
        <v>7</v>
      </c>
      <c r="AU36" s="294">
        <v>7</v>
      </c>
      <c r="AV36" s="294">
        <v>7</v>
      </c>
      <c r="AW36" s="294">
        <v>7</v>
      </c>
      <c r="AX36" s="294"/>
      <c r="AY36" s="294"/>
      <c r="AZ36" s="294"/>
      <c r="BA36" s="54">
        <f t="shared" si="13"/>
        <v>7</v>
      </c>
      <c r="BB36" s="295">
        <f t="shared" si="63"/>
        <v>100</v>
      </c>
      <c r="BC36" s="295"/>
      <c r="BD36" s="295">
        <f t="shared" si="75"/>
        <v>100</v>
      </c>
      <c r="BE36" s="295">
        <f t="shared" si="76"/>
        <v>100</v>
      </c>
      <c r="BF36" s="295"/>
      <c r="BG36" s="295">
        <f t="shared" si="78"/>
        <v>100</v>
      </c>
      <c r="BH36" s="295">
        <f t="shared" si="79"/>
        <v>100</v>
      </c>
      <c r="BI36" s="295">
        <f t="shared" si="80"/>
        <v>100</v>
      </c>
      <c r="BJ36" s="295">
        <f t="shared" si="81"/>
        <v>66.666666666666657</v>
      </c>
      <c r="BK36" s="295"/>
      <c r="BL36" s="295"/>
      <c r="BM36" s="295"/>
      <c r="BN36" s="53">
        <f t="shared" ref="BN36:BN93" si="83">AVERAGE(BB36:BM36)</f>
        <v>95.238095238095227</v>
      </c>
    </row>
    <row r="37" spans="1:66" ht="16.5" customHeight="1">
      <c r="A37" s="292" t="s">
        <v>84</v>
      </c>
      <c r="B37" s="293">
        <v>0</v>
      </c>
      <c r="C37" s="293">
        <v>0</v>
      </c>
      <c r="D37" s="293">
        <v>0</v>
      </c>
      <c r="E37" s="293">
        <v>1</v>
      </c>
      <c r="F37" s="293">
        <v>0</v>
      </c>
      <c r="G37" s="293">
        <v>0</v>
      </c>
      <c r="H37" s="293">
        <v>0</v>
      </c>
      <c r="I37" s="293">
        <v>0</v>
      </c>
      <c r="J37" s="293">
        <v>0</v>
      </c>
      <c r="K37" s="293">
        <v>0</v>
      </c>
      <c r="L37" s="293">
        <v>1</v>
      </c>
      <c r="M37" s="293">
        <v>0</v>
      </c>
      <c r="N37" s="133">
        <f t="shared" si="7"/>
        <v>2</v>
      </c>
      <c r="O37" s="293">
        <v>0</v>
      </c>
      <c r="P37" s="293">
        <v>0</v>
      </c>
      <c r="Q37" s="293">
        <v>0</v>
      </c>
      <c r="R37" s="293">
        <v>9</v>
      </c>
      <c r="S37" s="293">
        <v>0</v>
      </c>
      <c r="T37" s="293">
        <v>0</v>
      </c>
      <c r="U37" s="293">
        <v>0</v>
      </c>
      <c r="V37" s="293">
        <v>0</v>
      </c>
      <c r="W37" s="293">
        <v>0</v>
      </c>
      <c r="X37" s="293">
        <v>0</v>
      </c>
      <c r="Y37" s="293">
        <v>0</v>
      </c>
      <c r="Z37" s="293">
        <v>0</v>
      </c>
      <c r="AA37" s="133">
        <f t="shared" si="9"/>
        <v>9</v>
      </c>
      <c r="AB37" s="293">
        <v>0</v>
      </c>
      <c r="AC37" s="293">
        <v>0</v>
      </c>
      <c r="AD37" s="293">
        <v>0</v>
      </c>
      <c r="AE37" s="293">
        <v>0</v>
      </c>
      <c r="AF37" s="293">
        <v>0</v>
      </c>
      <c r="AG37" s="293">
        <v>0</v>
      </c>
      <c r="AH37" s="293">
        <v>0</v>
      </c>
      <c r="AI37" s="293">
        <v>0</v>
      </c>
      <c r="AJ37" s="293">
        <v>0</v>
      </c>
      <c r="AK37" s="293">
        <v>0</v>
      </c>
      <c r="AL37" s="293">
        <v>9</v>
      </c>
      <c r="AM37" s="293">
        <v>0</v>
      </c>
      <c r="AN37" s="133">
        <f t="shared" si="11"/>
        <v>9</v>
      </c>
      <c r="AO37" s="294"/>
      <c r="AP37" s="294"/>
      <c r="AQ37" s="294"/>
      <c r="AR37" s="294">
        <v>9</v>
      </c>
      <c r="AS37" s="294"/>
      <c r="AT37" s="294"/>
      <c r="AU37" s="294"/>
      <c r="AV37" s="294"/>
      <c r="AW37" s="294"/>
      <c r="AX37" s="294"/>
      <c r="AY37" s="294">
        <v>9</v>
      </c>
      <c r="AZ37" s="294"/>
      <c r="BA37" s="54">
        <f t="shared" si="13"/>
        <v>9</v>
      </c>
      <c r="BB37" s="295"/>
      <c r="BC37" s="295"/>
      <c r="BD37" s="295"/>
      <c r="BE37" s="295">
        <f t="shared" si="76"/>
        <v>100</v>
      </c>
      <c r="BF37" s="295"/>
      <c r="BG37" s="295"/>
      <c r="BH37" s="295"/>
      <c r="BI37" s="295"/>
      <c r="BJ37" s="295"/>
      <c r="BK37" s="295"/>
      <c r="BL37" s="295">
        <f t="shared" si="81"/>
        <v>100</v>
      </c>
      <c r="BM37" s="295"/>
      <c r="BN37" s="53">
        <f t="shared" si="83"/>
        <v>100</v>
      </c>
    </row>
    <row r="38" spans="1:66" ht="16.5" customHeight="1">
      <c r="A38" s="293" t="s">
        <v>85</v>
      </c>
      <c r="B38" s="293">
        <v>1</v>
      </c>
      <c r="C38" s="293">
        <v>1</v>
      </c>
      <c r="D38" s="293">
        <v>2</v>
      </c>
      <c r="E38" s="293">
        <v>6</v>
      </c>
      <c r="F38" s="293">
        <v>2</v>
      </c>
      <c r="G38" s="293">
        <v>2</v>
      </c>
      <c r="H38" s="293">
        <v>3</v>
      </c>
      <c r="I38" s="293">
        <v>2</v>
      </c>
      <c r="J38" s="293">
        <v>3</v>
      </c>
      <c r="K38" s="293">
        <v>0</v>
      </c>
      <c r="L38" s="293">
        <v>0</v>
      </c>
      <c r="M38" s="293">
        <v>0</v>
      </c>
      <c r="N38" s="133">
        <f t="shared" si="7"/>
        <v>22</v>
      </c>
      <c r="O38" s="293">
        <v>7</v>
      </c>
      <c r="P38" s="293">
        <v>7</v>
      </c>
      <c r="Q38" s="293">
        <v>14</v>
      </c>
      <c r="R38" s="293">
        <v>42</v>
      </c>
      <c r="S38" s="293">
        <v>10</v>
      </c>
      <c r="T38" s="293">
        <v>16</v>
      </c>
      <c r="U38" s="293">
        <v>21</v>
      </c>
      <c r="V38" s="293">
        <v>16</v>
      </c>
      <c r="W38" s="293">
        <v>21</v>
      </c>
      <c r="X38" s="293">
        <v>0</v>
      </c>
      <c r="Y38" s="293">
        <v>0</v>
      </c>
      <c r="Z38" s="293">
        <v>0</v>
      </c>
      <c r="AA38" s="133">
        <f t="shared" si="9"/>
        <v>154</v>
      </c>
      <c r="AB38" s="293">
        <v>0</v>
      </c>
      <c r="AC38" s="293">
        <v>0</v>
      </c>
      <c r="AD38" s="293">
        <v>0</v>
      </c>
      <c r="AE38" s="293">
        <v>0</v>
      </c>
      <c r="AF38" s="293">
        <v>0</v>
      </c>
      <c r="AG38" s="293">
        <v>0</v>
      </c>
      <c r="AH38" s="293">
        <v>0</v>
      </c>
      <c r="AI38" s="293">
        <v>0</v>
      </c>
      <c r="AJ38" s="293">
        <v>0</v>
      </c>
      <c r="AK38" s="293">
        <v>0</v>
      </c>
      <c r="AL38" s="293">
        <v>0</v>
      </c>
      <c r="AM38" s="293">
        <v>0</v>
      </c>
      <c r="AN38" s="133">
        <f t="shared" si="11"/>
        <v>0</v>
      </c>
      <c r="AO38" s="294">
        <v>7</v>
      </c>
      <c r="AP38" s="294">
        <v>7</v>
      </c>
      <c r="AQ38" s="294">
        <v>7</v>
      </c>
      <c r="AR38" s="294">
        <v>7</v>
      </c>
      <c r="AS38" s="294">
        <v>5</v>
      </c>
      <c r="AT38" s="294">
        <v>8</v>
      </c>
      <c r="AU38" s="294">
        <v>7</v>
      </c>
      <c r="AV38" s="294">
        <v>8</v>
      </c>
      <c r="AW38" s="294">
        <v>7</v>
      </c>
      <c r="AX38" s="294"/>
      <c r="AY38" s="294"/>
      <c r="AZ38" s="294"/>
      <c r="BA38" s="54">
        <f t="shared" si="13"/>
        <v>7</v>
      </c>
      <c r="BB38" s="295">
        <f t="shared" si="63"/>
        <v>100</v>
      </c>
      <c r="BC38" s="295">
        <f t="shared" si="74"/>
        <v>100</v>
      </c>
      <c r="BD38" s="295">
        <f t="shared" si="75"/>
        <v>100</v>
      </c>
      <c r="BE38" s="295">
        <f t="shared" si="76"/>
        <v>100</v>
      </c>
      <c r="BF38" s="295">
        <f t="shared" si="77"/>
        <v>100</v>
      </c>
      <c r="BG38" s="295">
        <f t="shared" si="78"/>
        <v>100</v>
      </c>
      <c r="BH38" s="295">
        <f t="shared" si="79"/>
        <v>100</v>
      </c>
      <c r="BI38" s="295">
        <f t="shared" si="80"/>
        <v>100</v>
      </c>
      <c r="BJ38" s="295">
        <f t="shared" si="81"/>
        <v>100</v>
      </c>
      <c r="BK38" s="295"/>
      <c r="BL38" s="295"/>
      <c r="BM38" s="295"/>
      <c r="BN38" s="53">
        <f t="shared" si="83"/>
        <v>100</v>
      </c>
    </row>
    <row r="39" spans="1:66" ht="16.5" customHeight="1">
      <c r="A39" s="269" t="s">
        <v>86</v>
      </c>
      <c r="B39" s="222">
        <f>SUM(B40:B42)</f>
        <v>2</v>
      </c>
      <c r="C39" s="222">
        <f>SUM(C40:C42)</f>
        <v>3</v>
      </c>
      <c r="D39" s="222">
        <f t="shared" ref="D39:M39" si="84">SUM(D40:D42)</f>
        <v>0</v>
      </c>
      <c r="E39" s="222">
        <f t="shared" si="84"/>
        <v>4</v>
      </c>
      <c r="F39" s="222">
        <f t="shared" si="84"/>
        <v>6</v>
      </c>
      <c r="G39" s="222">
        <f t="shared" si="84"/>
        <v>5</v>
      </c>
      <c r="H39" s="222">
        <f t="shared" si="84"/>
        <v>9</v>
      </c>
      <c r="I39" s="222">
        <f t="shared" si="84"/>
        <v>5</v>
      </c>
      <c r="J39" s="222">
        <f t="shared" si="84"/>
        <v>5</v>
      </c>
      <c r="K39" s="222">
        <f t="shared" si="84"/>
        <v>1</v>
      </c>
      <c r="L39" s="222">
        <f t="shared" si="84"/>
        <v>0</v>
      </c>
      <c r="M39" s="222">
        <f t="shared" si="84"/>
        <v>0</v>
      </c>
      <c r="N39" s="133">
        <f t="shared" si="7"/>
        <v>40</v>
      </c>
      <c r="O39" s="222">
        <f>SUM(O40:O42)</f>
        <v>8</v>
      </c>
      <c r="P39" s="222">
        <f>SUM(P40:P42)</f>
        <v>14</v>
      </c>
      <c r="Q39" s="222">
        <f t="shared" ref="Q39:Z39" si="85">SUM(Q40:Q42)</f>
        <v>0</v>
      </c>
      <c r="R39" s="222">
        <f t="shared" si="85"/>
        <v>22</v>
      </c>
      <c r="S39" s="222">
        <f t="shared" si="85"/>
        <v>22</v>
      </c>
      <c r="T39" s="222">
        <f t="shared" si="85"/>
        <v>19</v>
      </c>
      <c r="U39" s="222">
        <f t="shared" si="85"/>
        <v>55</v>
      </c>
      <c r="V39" s="222">
        <f t="shared" si="85"/>
        <v>29</v>
      </c>
      <c r="W39" s="222">
        <f t="shared" si="85"/>
        <v>31</v>
      </c>
      <c r="X39" s="222">
        <f t="shared" si="85"/>
        <v>0</v>
      </c>
      <c r="Y39" s="222">
        <f t="shared" si="85"/>
        <v>0</v>
      </c>
      <c r="Z39" s="222">
        <f t="shared" si="85"/>
        <v>0</v>
      </c>
      <c r="AA39" s="133">
        <f t="shared" si="9"/>
        <v>200</v>
      </c>
      <c r="AB39" s="222">
        <f>SUM(AB40:AB42)</f>
        <v>8</v>
      </c>
      <c r="AC39" s="222">
        <f>SUM(AC40:AC42)</f>
        <v>4</v>
      </c>
      <c r="AD39" s="222">
        <f t="shared" ref="AD39:AM39" si="86">SUM(AD40:AD42)</f>
        <v>0</v>
      </c>
      <c r="AE39" s="222">
        <f t="shared" si="86"/>
        <v>4</v>
      </c>
      <c r="AF39" s="222">
        <f t="shared" si="86"/>
        <v>20</v>
      </c>
      <c r="AG39" s="222">
        <f t="shared" si="86"/>
        <v>18</v>
      </c>
      <c r="AH39" s="222">
        <f t="shared" si="86"/>
        <v>18</v>
      </c>
      <c r="AI39" s="222">
        <f t="shared" si="86"/>
        <v>12</v>
      </c>
      <c r="AJ39" s="222">
        <f t="shared" si="86"/>
        <v>12</v>
      </c>
      <c r="AK39" s="222">
        <f t="shared" si="86"/>
        <v>0</v>
      </c>
      <c r="AL39" s="222">
        <f t="shared" si="86"/>
        <v>0</v>
      </c>
      <c r="AM39" s="222">
        <f t="shared" si="86"/>
        <v>0</v>
      </c>
      <c r="AN39" s="133">
        <f t="shared" si="11"/>
        <v>96</v>
      </c>
      <c r="AO39" s="249">
        <f>AVERAGE(AO40:AO42)</f>
        <v>9</v>
      </c>
      <c r="AP39" s="249">
        <f>AVERAGE(AP40:AP42)</f>
        <v>8</v>
      </c>
      <c r="AQ39" s="249"/>
      <c r="AR39" s="249">
        <f t="shared" ref="AR39:AW39" si="87">AVERAGE(AR40:AR42)</f>
        <v>8</v>
      </c>
      <c r="AS39" s="249">
        <f t="shared" si="87"/>
        <v>9.5</v>
      </c>
      <c r="AT39" s="249">
        <f t="shared" si="87"/>
        <v>9.5</v>
      </c>
      <c r="AU39" s="249">
        <f t="shared" si="87"/>
        <v>8.6666666666666661</v>
      </c>
      <c r="AV39" s="249">
        <f t="shared" si="87"/>
        <v>8</v>
      </c>
      <c r="AW39" s="249">
        <f t="shared" si="87"/>
        <v>8</v>
      </c>
      <c r="AX39" s="249"/>
      <c r="AY39" s="249"/>
      <c r="AZ39" s="249"/>
      <c r="BA39" s="54">
        <f t="shared" si="13"/>
        <v>8.5833333333333321</v>
      </c>
      <c r="BB39" s="249">
        <f>AVERAGE(BB40:BB42)</f>
        <v>88.888888888888886</v>
      </c>
      <c r="BC39" s="249">
        <f t="shared" ref="BC39:BJ39" si="88">AVERAGE(BC40:BC42)</f>
        <v>80.158730158730151</v>
      </c>
      <c r="BD39" s="249"/>
      <c r="BE39" s="249">
        <f t="shared" si="88"/>
        <v>81.746031746031747</v>
      </c>
      <c r="BF39" s="249">
        <f t="shared" si="88"/>
        <v>69.444444444444443</v>
      </c>
      <c r="BG39" s="249">
        <f t="shared" si="88"/>
        <v>76.666666666666671</v>
      </c>
      <c r="BH39" s="249">
        <f t="shared" si="88"/>
        <v>86.666666666666671</v>
      </c>
      <c r="BI39" s="249">
        <f t="shared" si="88"/>
        <v>85.714285714285722</v>
      </c>
      <c r="BJ39" s="249">
        <f t="shared" si="88"/>
        <v>100</v>
      </c>
      <c r="BK39" s="249"/>
      <c r="BL39" s="249"/>
      <c r="BM39" s="249"/>
      <c r="BN39" s="53">
        <f t="shared" si="83"/>
        <v>83.660714285714292</v>
      </c>
    </row>
    <row r="40" spans="1:66" ht="16.5" customHeight="1">
      <c r="A40" s="296" t="s">
        <v>87</v>
      </c>
      <c r="B40" s="297">
        <v>2</v>
      </c>
      <c r="C40" s="297">
        <v>1</v>
      </c>
      <c r="D40" s="297">
        <v>0</v>
      </c>
      <c r="E40" s="297">
        <v>2</v>
      </c>
      <c r="F40" s="297">
        <v>4</v>
      </c>
      <c r="G40" s="297">
        <v>4</v>
      </c>
      <c r="H40" s="297">
        <v>6</v>
      </c>
      <c r="I40" s="297">
        <v>4</v>
      </c>
      <c r="J40" s="297">
        <v>4</v>
      </c>
      <c r="K40" s="297">
        <v>1</v>
      </c>
      <c r="L40" s="297">
        <v>0</v>
      </c>
      <c r="M40" s="297">
        <v>0</v>
      </c>
      <c r="N40" s="133">
        <f t="shared" si="7"/>
        <v>28</v>
      </c>
      <c r="O40" s="297">
        <v>8</v>
      </c>
      <c r="P40" s="297">
        <v>4</v>
      </c>
      <c r="Q40" s="297">
        <v>0</v>
      </c>
      <c r="R40" s="297">
        <v>10</v>
      </c>
      <c r="S40" s="297">
        <v>12</v>
      </c>
      <c r="T40" s="297">
        <v>12</v>
      </c>
      <c r="U40" s="297">
        <v>36</v>
      </c>
      <c r="V40" s="297">
        <v>24</v>
      </c>
      <c r="W40" s="297">
        <v>24</v>
      </c>
      <c r="X40" s="297">
        <v>0</v>
      </c>
      <c r="Y40" s="297">
        <v>0</v>
      </c>
      <c r="Z40" s="297">
        <v>0</v>
      </c>
      <c r="AA40" s="133">
        <f t="shared" si="9"/>
        <v>130</v>
      </c>
      <c r="AB40" s="297">
        <v>8</v>
      </c>
      <c r="AC40" s="297">
        <v>4</v>
      </c>
      <c r="AD40" s="297">
        <v>0</v>
      </c>
      <c r="AE40" s="297">
        <v>4</v>
      </c>
      <c r="AF40" s="297">
        <v>20</v>
      </c>
      <c r="AG40" s="297">
        <v>18</v>
      </c>
      <c r="AH40" s="297">
        <v>18</v>
      </c>
      <c r="AI40" s="297">
        <v>12</v>
      </c>
      <c r="AJ40" s="297">
        <v>12</v>
      </c>
      <c r="AK40" s="297">
        <v>0</v>
      </c>
      <c r="AL40" s="297">
        <v>0</v>
      </c>
      <c r="AM40" s="297">
        <v>0</v>
      </c>
      <c r="AN40" s="133">
        <f t="shared" si="11"/>
        <v>96</v>
      </c>
      <c r="AO40" s="298">
        <v>9</v>
      </c>
      <c r="AP40" s="298">
        <v>9</v>
      </c>
      <c r="AQ40" s="298"/>
      <c r="AR40" s="298">
        <v>9</v>
      </c>
      <c r="AS40" s="298">
        <v>9</v>
      </c>
      <c r="AT40" s="298">
        <v>9</v>
      </c>
      <c r="AU40" s="298">
        <v>9</v>
      </c>
      <c r="AV40" s="298">
        <v>9</v>
      </c>
      <c r="AW40" s="298">
        <v>9</v>
      </c>
      <c r="AX40" s="298"/>
      <c r="AY40" s="298"/>
      <c r="AZ40" s="298"/>
      <c r="BA40" s="54">
        <f t="shared" si="13"/>
        <v>9</v>
      </c>
      <c r="BB40" s="299">
        <f t="shared" ref="BB40" si="89">IF(B40=0,0,(O40+AB40)/(B40*AO40)*100)</f>
        <v>88.888888888888886</v>
      </c>
      <c r="BC40" s="299">
        <f t="shared" ref="BC40:BC41" si="90">IF(C40=0,0,(P40+AC40)/(C40*AP40)*100)</f>
        <v>88.888888888888886</v>
      </c>
      <c r="BD40" s="299"/>
      <c r="BE40" s="299">
        <f t="shared" ref="BE40:BE41" si="91">IF(E40=0,0,(R40+AE40)/(E40*AR40)*100)</f>
        <v>77.777777777777786</v>
      </c>
      <c r="BF40" s="299">
        <f t="shared" ref="BF40:BF41" si="92">IF(F40=0,0,(S40+AF40)/(F40*AS40)*100)</f>
        <v>88.888888888888886</v>
      </c>
      <c r="BG40" s="299">
        <f t="shared" ref="BG40:BG41" si="93">IF(G40=0,0,(T40+AG40)/(G40*AT40)*100)</f>
        <v>83.333333333333343</v>
      </c>
      <c r="BH40" s="299">
        <f t="shared" ref="BH40:BH42" si="94">IF(H40=0,0,(U40+AH40)/(H40*AU40)*100)</f>
        <v>100</v>
      </c>
      <c r="BI40" s="299">
        <f t="shared" ref="BI40:BI41" si="95">IF(I40=0,0,(V40+AI40)/(I40*AV40)*100)</f>
        <v>100</v>
      </c>
      <c r="BJ40" s="299">
        <f t="shared" ref="BJ40:BJ42" si="96">IF(J40=0,0,(W40+AJ40)/(J40*AW40)*100)</f>
        <v>100</v>
      </c>
      <c r="BK40" s="299"/>
      <c r="BL40" s="299"/>
      <c r="BM40" s="299"/>
      <c r="BN40" s="53">
        <f t="shared" si="83"/>
        <v>90.972222222222229</v>
      </c>
    </row>
    <row r="41" spans="1:66" ht="16.5" customHeight="1">
      <c r="A41" s="296" t="s">
        <v>88</v>
      </c>
      <c r="B41" s="297">
        <v>0</v>
      </c>
      <c r="C41" s="297">
        <v>2</v>
      </c>
      <c r="D41" s="297">
        <v>0</v>
      </c>
      <c r="E41" s="297">
        <v>2</v>
      </c>
      <c r="F41" s="297">
        <v>2</v>
      </c>
      <c r="G41" s="297">
        <v>1</v>
      </c>
      <c r="H41" s="297">
        <v>2</v>
      </c>
      <c r="I41" s="297">
        <v>1</v>
      </c>
      <c r="J41" s="297">
        <v>0</v>
      </c>
      <c r="K41" s="297">
        <v>0</v>
      </c>
      <c r="L41" s="297">
        <v>0</v>
      </c>
      <c r="M41" s="297">
        <v>0</v>
      </c>
      <c r="N41" s="133">
        <f t="shared" si="7"/>
        <v>10</v>
      </c>
      <c r="O41" s="297">
        <v>0</v>
      </c>
      <c r="P41" s="297">
        <v>10</v>
      </c>
      <c r="Q41" s="297">
        <v>0</v>
      </c>
      <c r="R41" s="297">
        <v>12</v>
      </c>
      <c r="S41" s="297">
        <v>10</v>
      </c>
      <c r="T41" s="297">
        <v>7</v>
      </c>
      <c r="U41" s="297">
        <v>12</v>
      </c>
      <c r="V41" s="297">
        <v>5</v>
      </c>
      <c r="W41" s="297">
        <v>0</v>
      </c>
      <c r="X41" s="297">
        <v>0</v>
      </c>
      <c r="Y41" s="297">
        <v>0</v>
      </c>
      <c r="Z41" s="297">
        <v>0</v>
      </c>
      <c r="AA41" s="133">
        <f t="shared" si="9"/>
        <v>56</v>
      </c>
      <c r="AB41" s="297">
        <v>0</v>
      </c>
      <c r="AC41" s="297">
        <v>0</v>
      </c>
      <c r="AD41" s="297">
        <v>0</v>
      </c>
      <c r="AE41" s="297">
        <v>0</v>
      </c>
      <c r="AF41" s="297">
        <v>0</v>
      </c>
      <c r="AG41" s="297">
        <v>0</v>
      </c>
      <c r="AH41" s="297">
        <v>0</v>
      </c>
      <c r="AI41" s="297">
        <v>0</v>
      </c>
      <c r="AJ41" s="297">
        <v>0</v>
      </c>
      <c r="AK41" s="297">
        <v>0</v>
      </c>
      <c r="AL41" s="297">
        <v>0</v>
      </c>
      <c r="AM41" s="297">
        <v>0</v>
      </c>
      <c r="AN41" s="186">
        <v>0</v>
      </c>
      <c r="AO41" s="298"/>
      <c r="AP41" s="298">
        <v>7</v>
      </c>
      <c r="AQ41" s="298"/>
      <c r="AR41" s="298">
        <v>7</v>
      </c>
      <c r="AS41" s="298">
        <v>10</v>
      </c>
      <c r="AT41" s="298">
        <v>10</v>
      </c>
      <c r="AU41" s="298">
        <v>10</v>
      </c>
      <c r="AV41" s="298">
        <v>7</v>
      </c>
      <c r="AW41" s="298"/>
      <c r="AX41" s="298"/>
      <c r="AY41" s="298"/>
      <c r="AZ41" s="298"/>
      <c r="BA41" s="54">
        <f t="shared" si="13"/>
        <v>8.5</v>
      </c>
      <c r="BB41" s="299"/>
      <c r="BC41" s="299">
        <f t="shared" si="90"/>
        <v>71.428571428571431</v>
      </c>
      <c r="BD41" s="299"/>
      <c r="BE41" s="299">
        <f t="shared" si="91"/>
        <v>85.714285714285708</v>
      </c>
      <c r="BF41" s="299">
        <f t="shared" si="92"/>
        <v>50</v>
      </c>
      <c r="BG41" s="299">
        <f t="shared" si="93"/>
        <v>70</v>
      </c>
      <c r="BH41" s="299">
        <f t="shared" si="94"/>
        <v>60</v>
      </c>
      <c r="BI41" s="299">
        <f t="shared" si="95"/>
        <v>71.428571428571431</v>
      </c>
      <c r="BJ41" s="299"/>
      <c r="BK41" s="299"/>
      <c r="BL41" s="299"/>
      <c r="BM41" s="299"/>
      <c r="BN41" s="53">
        <f t="shared" si="83"/>
        <v>68.095238095238088</v>
      </c>
    </row>
    <row r="42" spans="1:66" ht="16.5" customHeight="1">
      <c r="A42" s="296" t="s">
        <v>89</v>
      </c>
      <c r="B42" s="297">
        <v>0</v>
      </c>
      <c r="C42" s="297">
        <v>0</v>
      </c>
      <c r="D42" s="297">
        <v>0</v>
      </c>
      <c r="E42" s="297">
        <v>0</v>
      </c>
      <c r="F42" s="297">
        <v>0</v>
      </c>
      <c r="G42" s="297">
        <v>0</v>
      </c>
      <c r="H42" s="297">
        <v>1</v>
      </c>
      <c r="I42" s="297">
        <v>0</v>
      </c>
      <c r="J42" s="297">
        <v>1</v>
      </c>
      <c r="K42" s="297">
        <v>0</v>
      </c>
      <c r="L42" s="297">
        <v>0</v>
      </c>
      <c r="M42" s="297">
        <v>0</v>
      </c>
      <c r="N42" s="133">
        <f t="shared" si="7"/>
        <v>2</v>
      </c>
      <c r="O42" s="297">
        <v>0</v>
      </c>
      <c r="P42" s="297">
        <v>0</v>
      </c>
      <c r="Q42" s="297">
        <v>0</v>
      </c>
      <c r="R42" s="297">
        <v>0</v>
      </c>
      <c r="S42" s="297">
        <v>0</v>
      </c>
      <c r="T42" s="297">
        <v>0</v>
      </c>
      <c r="U42" s="297">
        <v>7</v>
      </c>
      <c r="V42" s="297">
        <v>0</v>
      </c>
      <c r="W42" s="297">
        <v>7</v>
      </c>
      <c r="X42" s="297">
        <v>0</v>
      </c>
      <c r="Y42" s="297">
        <v>0</v>
      </c>
      <c r="Z42" s="297">
        <v>0</v>
      </c>
      <c r="AA42" s="133">
        <f t="shared" si="9"/>
        <v>14</v>
      </c>
      <c r="AB42" s="297">
        <v>0</v>
      </c>
      <c r="AC42" s="297">
        <v>0</v>
      </c>
      <c r="AD42" s="297">
        <v>0</v>
      </c>
      <c r="AE42" s="297">
        <v>0</v>
      </c>
      <c r="AF42" s="297">
        <v>0</v>
      </c>
      <c r="AG42" s="297">
        <v>0</v>
      </c>
      <c r="AH42" s="297">
        <v>0</v>
      </c>
      <c r="AI42" s="297">
        <v>0</v>
      </c>
      <c r="AJ42" s="297">
        <v>0</v>
      </c>
      <c r="AK42" s="297">
        <v>0</v>
      </c>
      <c r="AL42" s="297">
        <v>0</v>
      </c>
      <c r="AM42" s="297">
        <v>0</v>
      </c>
      <c r="AN42" s="186">
        <v>0</v>
      </c>
      <c r="AO42" s="298"/>
      <c r="AP42" s="298"/>
      <c r="AQ42" s="298"/>
      <c r="AR42" s="298"/>
      <c r="AS42" s="298"/>
      <c r="AT42" s="298"/>
      <c r="AU42" s="298">
        <v>7</v>
      </c>
      <c r="AV42" s="298"/>
      <c r="AW42" s="298">
        <v>7</v>
      </c>
      <c r="AX42" s="298"/>
      <c r="AY42" s="298"/>
      <c r="AZ42" s="298"/>
      <c r="BA42" s="54">
        <f t="shared" si="13"/>
        <v>7</v>
      </c>
      <c r="BB42" s="299"/>
      <c r="BC42" s="299"/>
      <c r="BD42" s="299"/>
      <c r="BE42" s="299"/>
      <c r="BF42" s="299"/>
      <c r="BG42" s="299"/>
      <c r="BH42" s="299">
        <f t="shared" si="94"/>
        <v>100</v>
      </c>
      <c r="BI42" s="299"/>
      <c r="BJ42" s="299">
        <f t="shared" si="96"/>
        <v>100</v>
      </c>
      <c r="BK42" s="299"/>
      <c r="BL42" s="299"/>
      <c r="BM42" s="299"/>
      <c r="BN42" s="53">
        <f t="shared" si="83"/>
        <v>100</v>
      </c>
    </row>
    <row r="43" spans="1:66" ht="16.5" customHeight="1">
      <c r="A43" s="269" t="s">
        <v>90</v>
      </c>
      <c r="B43" s="222">
        <f t="shared" ref="B43:M43" si="97">SUM(B44:B44)</f>
        <v>0</v>
      </c>
      <c r="C43" s="222">
        <f t="shared" si="97"/>
        <v>0</v>
      </c>
      <c r="D43" s="222">
        <f t="shared" si="97"/>
        <v>1</v>
      </c>
      <c r="E43" s="222">
        <f t="shared" si="97"/>
        <v>4</v>
      </c>
      <c r="F43" s="222">
        <f t="shared" si="97"/>
        <v>6</v>
      </c>
      <c r="G43" s="222">
        <f t="shared" si="97"/>
        <v>3</v>
      </c>
      <c r="H43" s="222">
        <f t="shared" si="97"/>
        <v>1</v>
      </c>
      <c r="I43" s="222">
        <f t="shared" si="97"/>
        <v>0</v>
      </c>
      <c r="J43" s="222">
        <f t="shared" si="97"/>
        <v>5</v>
      </c>
      <c r="K43" s="222">
        <f t="shared" si="97"/>
        <v>0</v>
      </c>
      <c r="L43" s="222">
        <f t="shared" si="97"/>
        <v>0</v>
      </c>
      <c r="M43" s="222">
        <f t="shared" si="97"/>
        <v>0</v>
      </c>
      <c r="N43" s="133">
        <f t="shared" si="7"/>
        <v>20</v>
      </c>
      <c r="O43" s="222">
        <f t="shared" ref="O43:Z43" si="98">SUM(O44:O44)</f>
        <v>0</v>
      </c>
      <c r="P43" s="222">
        <f t="shared" si="98"/>
        <v>0</v>
      </c>
      <c r="Q43" s="222">
        <f t="shared" si="98"/>
        <v>7</v>
      </c>
      <c r="R43" s="222">
        <f t="shared" si="98"/>
        <v>28</v>
      </c>
      <c r="S43" s="222">
        <f t="shared" si="98"/>
        <v>30</v>
      </c>
      <c r="T43" s="222">
        <f t="shared" si="98"/>
        <v>21</v>
      </c>
      <c r="U43" s="222">
        <f t="shared" si="98"/>
        <v>6</v>
      </c>
      <c r="V43" s="222">
        <f t="shared" si="98"/>
        <v>0</v>
      </c>
      <c r="W43" s="222">
        <f t="shared" si="98"/>
        <v>33</v>
      </c>
      <c r="X43" s="222">
        <f t="shared" si="98"/>
        <v>0</v>
      </c>
      <c r="Y43" s="222">
        <f t="shared" si="98"/>
        <v>0</v>
      </c>
      <c r="Z43" s="222">
        <f t="shared" si="98"/>
        <v>0</v>
      </c>
      <c r="AA43" s="133">
        <f t="shared" si="9"/>
        <v>125</v>
      </c>
      <c r="AB43" s="222">
        <f t="shared" ref="AB43:AM43" si="99">SUM(AB44:AB44)</f>
        <v>0</v>
      </c>
      <c r="AC43" s="222">
        <f t="shared" si="99"/>
        <v>0</v>
      </c>
      <c r="AD43" s="222">
        <f t="shared" si="99"/>
        <v>0</v>
      </c>
      <c r="AE43" s="222">
        <f t="shared" si="99"/>
        <v>0</v>
      </c>
      <c r="AF43" s="222">
        <f t="shared" si="99"/>
        <v>0</v>
      </c>
      <c r="AG43" s="222">
        <f t="shared" si="99"/>
        <v>0</v>
      </c>
      <c r="AH43" s="222">
        <f t="shared" si="99"/>
        <v>1</v>
      </c>
      <c r="AI43" s="222">
        <f t="shared" si="99"/>
        <v>0</v>
      </c>
      <c r="AJ43" s="222">
        <f t="shared" si="99"/>
        <v>0</v>
      </c>
      <c r="AK43" s="222">
        <f t="shared" si="99"/>
        <v>0</v>
      </c>
      <c r="AL43" s="222">
        <f t="shared" si="99"/>
        <v>0</v>
      </c>
      <c r="AM43" s="222">
        <f t="shared" si="99"/>
        <v>0</v>
      </c>
      <c r="AN43" s="133">
        <f t="shared" ref="AN43:AN95" si="100">SUM(AB43:AM43)</f>
        <v>1</v>
      </c>
      <c r="AO43" s="249"/>
      <c r="AP43" s="249"/>
      <c r="AQ43" s="249">
        <f>AVERAGE(AQ44:AQ44)</f>
        <v>7</v>
      </c>
      <c r="AR43" s="249">
        <f>AVERAGE(AR44:AR44)</f>
        <v>7</v>
      </c>
      <c r="AS43" s="249">
        <f>AVERAGE(AS44:AS44)</f>
        <v>5</v>
      </c>
      <c r="AT43" s="249">
        <f>AVERAGE(AT44:AT44)</f>
        <v>7</v>
      </c>
      <c r="AU43" s="249">
        <f>AVERAGE(AU44:AU44)</f>
        <v>7</v>
      </c>
      <c r="AV43" s="249"/>
      <c r="AW43" s="249">
        <f>AVERAGE(AW44:AW44)</f>
        <v>7</v>
      </c>
      <c r="AX43" s="249"/>
      <c r="AY43" s="249"/>
      <c r="AZ43" s="249"/>
      <c r="BA43" s="54">
        <f t="shared" si="13"/>
        <v>6.666666666666667</v>
      </c>
      <c r="BB43" s="249"/>
      <c r="BC43" s="249"/>
      <c r="BD43" s="249">
        <f>AVERAGE(BD44:BD44)</f>
        <v>100</v>
      </c>
      <c r="BE43" s="249">
        <f>AVERAGE(BE44:BE44)</f>
        <v>100</v>
      </c>
      <c r="BF43" s="249">
        <f>AVERAGE(BF44:BF44)</f>
        <v>100</v>
      </c>
      <c r="BG43" s="249">
        <f>AVERAGE(BG44:BG44)</f>
        <v>100</v>
      </c>
      <c r="BH43" s="249">
        <f>AVERAGE(BH44:BH44)</f>
        <v>100</v>
      </c>
      <c r="BI43" s="249"/>
      <c r="BJ43" s="249">
        <f>AVERAGE(BJ44:BJ44)</f>
        <v>94.285714285714278</v>
      </c>
      <c r="BK43" s="249"/>
      <c r="BL43" s="249"/>
      <c r="BM43" s="249"/>
      <c r="BN43" s="53">
        <f t="shared" si="83"/>
        <v>99.047619047619037</v>
      </c>
    </row>
    <row r="44" spans="1:66" ht="16.5" customHeight="1">
      <c r="A44" s="300" t="s">
        <v>91</v>
      </c>
      <c r="B44" s="301">
        <v>0</v>
      </c>
      <c r="C44" s="301">
        <v>0</v>
      </c>
      <c r="D44" s="301">
        <v>1</v>
      </c>
      <c r="E44" s="301">
        <v>4</v>
      </c>
      <c r="F44" s="301">
        <v>6</v>
      </c>
      <c r="G44" s="301">
        <v>3</v>
      </c>
      <c r="H44" s="301">
        <v>1</v>
      </c>
      <c r="I44" s="301">
        <v>0</v>
      </c>
      <c r="J44" s="301">
        <v>5</v>
      </c>
      <c r="K44" s="301">
        <v>0</v>
      </c>
      <c r="L44" s="301">
        <v>0</v>
      </c>
      <c r="M44" s="301">
        <v>0</v>
      </c>
      <c r="N44" s="133">
        <f t="shared" si="7"/>
        <v>20</v>
      </c>
      <c r="O44" s="301">
        <v>0</v>
      </c>
      <c r="P44" s="301">
        <v>0</v>
      </c>
      <c r="Q44" s="301">
        <v>7</v>
      </c>
      <c r="R44" s="301">
        <v>28</v>
      </c>
      <c r="S44" s="301">
        <v>30</v>
      </c>
      <c r="T44" s="301">
        <v>21</v>
      </c>
      <c r="U44" s="301">
        <v>6</v>
      </c>
      <c r="V44" s="301">
        <v>0</v>
      </c>
      <c r="W44" s="301">
        <v>33</v>
      </c>
      <c r="X44" s="301">
        <v>0</v>
      </c>
      <c r="Y44" s="301">
        <v>0</v>
      </c>
      <c r="Z44" s="301">
        <v>0</v>
      </c>
      <c r="AA44" s="133">
        <f t="shared" si="9"/>
        <v>125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>
        <v>0</v>
      </c>
      <c r="AH44" s="301">
        <v>1</v>
      </c>
      <c r="AI44" s="301">
        <v>0</v>
      </c>
      <c r="AJ44" s="301">
        <v>0</v>
      </c>
      <c r="AK44" s="301">
        <v>0</v>
      </c>
      <c r="AL44" s="301">
        <v>0</v>
      </c>
      <c r="AM44" s="301">
        <v>0</v>
      </c>
      <c r="AN44" s="133">
        <f t="shared" si="100"/>
        <v>1</v>
      </c>
      <c r="AO44" s="302"/>
      <c r="AP44" s="302"/>
      <c r="AQ44" s="302">
        <v>7</v>
      </c>
      <c r="AR44" s="302">
        <v>7</v>
      </c>
      <c r="AS44" s="302">
        <v>5</v>
      </c>
      <c r="AT44" s="302">
        <v>7</v>
      </c>
      <c r="AU44" s="302">
        <v>7</v>
      </c>
      <c r="AV44" s="302"/>
      <c r="AW44" s="302">
        <v>7</v>
      </c>
      <c r="AX44" s="302"/>
      <c r="AY44" s="302"/>
      <c r="AZ44" s="302"/>
      <c r="BA44" s="54">
        <f t="shared" ref="BA44:BA95" si="101">AVERAGE(AO44:AZ44)</f>
        <v>6.666666666666667</v>
      </c>
      <c r="BB44" s="303"/>
      <c r="BC44" s="303"/>
      <c r="BD44" s="303">
        <v>100</v>
      </c>
      <c r="BE44" s="303">
        <v>100</v>
      </c>
      <c r="BF44" s="303">
        <v>100</v>
      </c>
      <c r="BG44" s="303">
        <v>100</v>
      </c>
      <c r="BH44" s="303">
        <v>100</v>
      </c>
      <c r="BI44" s="303"/>
      <c r="BJ44" s="303">
        <v>94.285714285714278</v>
      </c>
      <c r="BK44" s="303"/>
      <c r="BL44" s="303"/>
      <c r="BM44" s="303"/>
      <c r="BN44" s="53">
        <f t="shared" si="83"/>
        <v>99.047619047619037</v>
      </c>
    </row>
    <row r="45" spans="1:66" ht="16.5" customHeight="1">
      <c r="A45" s="269" t="s">
        <v>94</v>
      </c>
      <c r="B45" s="222">
        <f t="shared" ref="B45:M45" si="102">SUM(B46:B48)</f>
        <v>1</v>
      </c>
      <c r="C45" s="222">
        <f t="shared" si="102"/>
        <v>4</v>
      </c>
      <c r="D45" s="222">
        <f t="shared" si="102"/>
        <v>5</v>
      </c>
      <c r="E45" s="222">
        <f t="shared" si="102"/>
        <v>6</v>
      </c>
      <c r="F45" s="222">
        <f t="shared" si="102"/>
        <v>9</v>
      </c>
      <c r="G45" s="222">
        <f t="shared" si="102"/>
        <v>11</v>
      </c>
      <c r="H45" s="222">
        <f t="shared" si="102"/>
        <v>9</v>
      </c>
      <c r="I45" s="222">
        <f t="shared" si="102"/>
        <v>9</v>
      </c>
      <c r="J45" s="222">
        <f t="shared" si="102"/>
        <v>11</v>
      </c>
      <c r="K45" s="222">
        <f t="shared" si="102"/>
        <v>0</v>
      </c>
      <c r="L45" s="222">
        <f t="shared" si="102"/>
        <v>0</v>
      </c>
      <c r="M45" s="222">
        <f t="shared" si="102"/>
        <v>0</v>
      </c>
      <c r="N45" s="133">
        <f t="shared" si="7"/>
        <v>65</v>
      </c>
      <c r="O45" s="222">
        <f t="shared" ref="O45:Z45" si="103">SUM(O46:O48)</f>
        <v>0</v>
      </c>
      <c r="P45" s="222">
        <f t="shared" si="103"/>
        <v>24</v>
      </c>
      <c r="Q45" s="222">
        <f t="shared" si="103"/>
        <v>30</v>
      </c>
      <c r="R45" s="222">
        <f t="shared" si="103"/>
        <v>36</v>
      </c>
      <c r="S45" s="222">
        <f t="shared" si="103"/>
        <v>37</v>
      </c>
      <c r="T45" s="222">
        <f t="shared" si="103"/>
        <v>38</v>
      </c>
      <c r="U45" s="222">
        <f t="shared" si="103"/>
        <v>39</v>
      </c>
      <c r="V45" s="222">
        <f t="shared" si="103"/>
        <v>33</v>
      </c>
      <c r="W45" s="222">
        <f t="shared" si="103"/>
        <v>31</v>
      </c>
      <c r="X45" s="222">
        <f t="shared" si="103"/>
        <v>0</v>
      </c>
      <c r="Y45" s="222">
        <f t="shared" si="103"/>
        <v>0</v>
      </c>
      <c r="Z45" s="222">
        <f t="shared" si="103"/>
        <v>0</v>
      </c>
      <c r="AA45" s="133">
        <f t="shared" si="9"/>
        <v>268</v>
      </c>
      <c r="AB45" s="222">
        <f t="shared" ref="AB45:AM45" si="104">SUM(AB46:AB48)</f>
        <v>6</v>
      </c>
      <c r="AC45" s="222">
        <f t="shared" si="104"/>
        <v>0</v>
      </c>
      <c r="AD45" s="222">
        <f t="shared" si="104"/>
        <v>0</v>
      </c>
      <c r="AE45" s="222">
        <f t="shared" si="104"/>
        <v>6</v>
      </c>
      <c r="AF45" s="222">
        <f t="shared" si="104"/>
        <v>5</v>
      </c>
      <c r="AG45" s="222">
        <f t="shared" si="104"/>
        <v>20</v>
      </c>
      <c r="AH45" s="222">
        <f t="shared" si="104"/>
        <v>3</v>
      </c>
      <c r="AI45" s="222">
        <f t="shared" si="104"/>
        <v>17</v>
      </c>
      <c r="AJ45" s="222">
        <f t="shared" si="104"/>
        <v>33</v>
      </c>
      <c r="AK45" s="222">
        <f t="shared" si="104"/>
        <v>0</v>
      </c>
      <c r="AL45" s="222">
        <f t="shared" si="104"/>
        <v>0</v>
      </c>
      <c r="AM45" s="222">
        <f t="shared" si="104"/>
        <v>0</v>
      </c>
      <c r="AN45" s="133">
        <f t="shared" si="100"/>
        <v>90</v>
      </c>
      <c r="AO45" s="249">
        <f t="shared" ref="AO45:AW45" si="105">AVERAGE(AO46:AO48)</f>
        <v>8</v>
      </c>
      <c r="AP45" s="249">
        <f t="shared" si="105"/>
        <v>8</v>
      </c>
      <c r="AQ45" s="249">
        <f t="shared" si="105"/>
        <v>7</v>
      </c>
      <c r="AR45" s="249">
        <f t="shared" si="105"/>
        <v>7</v>
      </c>
      <c r="AS45" s="249">
        <f t="shared" si="105"/>
        <v>7.5</v>
      </c>
      <c r="AT45" s="249">
        <f t="shared" si="105"/>
        <v>8.5</v>
      </c>
      <c r="AU45" s="249">
        <f t="shared" si="105"/>
        <v>7</v>
      </c>
      <c r="AV45" s="249">
        <f t="shared" si="105"/>
        <v>8.5</v>
      </c>
      <c r="AW45" s="249">
        <f t="shared" si="105"/>
        <v>8</v>
      </c>
      <c r="AX45" s="249"/>
      <c r="AY45" s="249"/>
      <c r="AZ45" s="249"/>
      <c r="BA45" s="54">
        <f t="shared" si="101"/>
        <v>7.7222222222222223</v>
      </c>
      <c r="BB45" s="249">
        <f t="shared" ref="BB45:BJ45" si="106">AVERAGE(BB46:BB48)</f>
        <v>75</v>
      </c>
      <c r="BC45" s="249">
        <f t="shared" si="106"/>
        <v>75</v>
      </c>
      <c r="BD45" s="249">
        <f t="shared" si="106"/>
        <v>85.714285714285708</v>
      </c>
      <c r="BE45" s="249">
        <f t="shared" si="106"/>
        <v>100</v>
      </c>
      <c r="BF45" s="249">
        <f t="shared" si="106"/>
        <v>75.347222222222229</v>
      </c>
      <c r="BG45" s="249">
        <f t="shared" si="106"/>
        <v>84.285714285714278</v>
      </c>
      <c r="BH45" s="249">
        <f t="shared" si="106"/>
        <v>66.666666666666657</v>
      </c>
      <c r="BI45" s="249">
        <f t="shared" si="106"/>
        <v>77.5</v>
      </c>
      <c r="BJ45" s="249">
        <f t="shared" si="106"/>
        <v>83.121693121693127</v>
      </c>
      <c r="BK45" s="249"/>
      <c r="BL45" s="249"/>
      <c r="BM45" s="249"/>
      <c r="BN45" s="53">
        <f t="shared" si="83"/>
        <v>80.292842445620238</v>
      </c>
    </row>
    <row r="46" spans="1:66" ht="16.5" customHeight="1">
      <c r="A46" s="304" t="s">
        <v>95</v>
      </c>
      <c r="B46" s="100">
        <v>0</v>
      </c>
      <c r="C46" s="100">
        <v>4</v>
      </c>
      <c r="D46" s="100">
        <v>5</v>
      </c>
      <c r="E46" s="100">
        <v>6</v>
      </c>
      <c r="F46" s="100">
        <v>8</v>
      </c>
      <c r="G46" s="100">
        <v>10</v>
      </c>
      <c r="H46" s="100">
        <v>9</v>
      </c>
      <c r="I46" s="100">
        <v>8</v>
      </c>
      <c r="J46" s="100">
        <v>9</v>
      </c>
      <c r="K46" s="100">
        <v>0</v>
      </c>
      <c r="L46" s="100">
        <v>0</v>
      </c>
      <c r="M46" s="100">
        <v>0</v>
      </c>
      <c r="N46" s="133">
        <f t="shared" si="7"/>
        <v>59</v>
      </c>
      <c r="O46" s="100">
        <v>0</v>
      </c>
      <c r="P46" s="100">
        <v>24</v>
      </c>
      <c r="Q46" s="100">
        <v>30</v>
      </c>
      <c r="R46" s="100">
        <v>36</v>
      </c>
      <c r="S46" s="100">
        <v>32</v>
      </c>
      <c r="T46" s="100">
        <v>30</v>
      </c>
      <c r="U46" s="100">
        <v>39</v>
      </c>
      <c r="V46" s="100">
        <v>26</v>
      </c>
      <c r="W46" s="100">
        <v>21</v>
      </c>
      <c r="X46" s="100">
        <v>0</v>
      </c>
      <c r="Y46" s="100">
        <v>0</v>
      </c>
      <c r="Z46" s="100">
        <v>0</v>
      </c>
      <c r="AA46" s="133">
        <f t="shared" si="9"/>
        <v>238</v>
      </c>
      <c r="AB46" s="100">
        <v>0</v>
      </c>
      <c r="AC46" s="100">
        <v>0</v>
      </c>
      <c r="AD46" s="100">
        <v>0</v>
      </c>
      <c r="AE46" s="100">
        <v>6</v>
      </c>
      <c r="AF46" s="100">
        <v>3</v>
      </c>
      <c r="AG46" s="100">
        <v>18</v>
      </c>
      <c r="AH46" s="100">
        <v>3</v>
      </c>
      <c r="AI46" s="100">
        <v>16</v>
      </c>
      <c r="AJ46" s="100">
        <v>29</v>
      </c>
      <c r="AK46" s="100">
        <v>0</v>
      </c>
      <c r="AL46" s="100">
        <v>0</v>
      </c>
      <c r="AM46" s="100">
        <v>0</v>
      </c>
      <c r="AN46" s="133">
        <f t="shared" si="100"/>
        <v>75</v>
      </c>
      <c r="AO46" s="160"/>
      <c r="AP46" s="160">
        <v>8</v>
      </c>
      <c r="AQ46" s="160">
        <v>7</v>
      </c>
      <c r="AR46" s="160">
        <v>7</v>
      </c>
      <c r="AS46" s="160">
        <v>6</v>
      </c>
      <c r="AT46" s="160">
        <v>7</v>
      </c>
      <c r="AU46" s="160">
        <v>7</v>
      </c>
      <c r="AV46" s="160">
        <v>7</v>
      </c>
      <c r="AW46" s="160">
        <v>7</v>
      </c>
      <c r="AX46" s="160"/>
      <c r="AY46" s="160"/>
      <c r="AZ46" s="160"/>
      <c r="BA46" s="54">
        <f t="shared" si="101"/>
        <v>7</v>
      </c>
      <c r="BB46" s="295"/>
      <c r="BC46" s="295">
        <f t="shared" ref="BC46" si="107">IF(C46=0,0,(P46+AC46)/(C46*AP46)*100)</f>
        <v>75</v>
      </c>
      <c r="BD46" s="295">
        <f t="shared" ref="BD46" si="108">IF(D46=0,0,(Q46+AD46)/(D46*AQ46)*100)</f>
        <v>85.714285714285708</v>
      </c>
      <c r="BE46" s="295">
        <f t="shared" ref="BE46" si="109">IF(E46=0,0,(R46+AE46)/(E46*AR46)*100)</f>
        <v>100</v>
      </c>
      <c r="BF46" s="295">
        <f t="shared" ref="BF46:BF48" si="110">IF(F46=0,0,(S46+AF46)/(F46*AS46)*100)</f>
        <v>72.916666666666657</v>
      </c>
      <c r="BG46" s="295">
        <f t="shared" ref="BG46:BG48" si="111">IF(G46=0,0,(T46+AG46)/(G46*AT46)*100)</f>
        <v>68.571428571428569</v>
      </c>
      <c r="BH46" s="295">
        <f t="shared" ref="BH46" si="112">IF(H46=0,0,(U46+AH46)/(H46*AU46)*100)</f>
        <v>66.666666666666657</v>
      </c>
      <c r="BI46" s="295">
        <f t="shared" ref="BI46:BI48" si="113">IF(I46=0,0,(V46+AI46)/(I46*AV46)*100)</f>
        <v>75</v>
      </c>
      <c r="BJ46" s="295">
        <f t="shared" ref="BJ46:BJ48" si="114">IF(J46=0,0,(W46+AJ46)/(J46*AW46)*100)</f>
        <v>79.365079365079367</v>
      </c>
      <c r="BK46" s="295"/>
      <c r="BL46" s="295"/>
      <c r="BM46" s="295"/>
      <c r="BN46" s="53">
        <f t="shared" si="83"/>
        <v>77.904265873015873</v>
      </c>
    </row>
    <row r="47" spans="1:66" ht="16.5" customHeight="1">
      <c r="A47" s="304" t="s">
        <v>97</v>
      </c>
      <c r="B47" s="100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1</v>
      </c>
      <c r="K47" s="100">
        <v>0</v>
      </c>
      <c r="L47" s="100">
        <v>0</v>
      </c>
      <c r="M47" s="100">
        <v>0</v>
      </c>
      <c r="N47" s="133">
        <f t="shared" si="7"/>
        <v>1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4</v>
      </c>
      <c r="X47" s="100">
        <v>0</v>
      </c>
      <c r="Y47" s="100">
        <v>0</v>
      </c>
      <c r="Z47" s="100">
        <v>0</v>
      </c>
      <c r="AA47" s="133">
        <f t="shared" si="9"/>
        <v>4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0</v>
      </c>
      <c r="AJ47" s="100">
        <v>3</v>
      </c>
      <c r="AK47" s="100">
        <v>0</v>
      </c>
      <c r="AL47" s="100">
        <v>0</v>
      </c>
      <c r="AM47" s="100">
        <v>0</v>
      </c>
      <c r="AN47" s="133">
        <f t="shared" si="100"/>
        <v>3</v>
      </c>
      <c r="AO47" s="160"/>
      <c r="AP47" s="160"/>
      <c r="AQ47" s="160"/>
      <c r="AR47" s="160"/>
      <c r="AS47" s="160"/>
      <c r="AT47" s="160"/>
      <c r="AU47" s="160"/>
      <c r="AV47" s="160"/>
      <c r="AW47" s="160">
        <v>7</v>
      </c>
      <c r="AX47" s="160"/>
      <c r="AY47" s="160"/>
      <c r="AZ47" s="160"/>
      <c r="BA47" s="54">
        <f t="shared" si="101"/>
        <v>7</v>
      </c>
      <c r="BB47" s="295"/>
      <c r="BC47" s="295"/>
      <c r="BD47" s="295"/>
      <c r="BE47" s="295"/>
      <c r="BF47" s="295"/>
      <c r="BG47" s="295"/>
      <c r="BH47" s="295"/>
      <c r="BI47" s="295"/>
      <c r="BJ47" s="295">
        <f t="shared" si="114"/>
        <v>100</v>
      </c>
      <c r="BK47" s="295"/>
      <c r="BL47" s="295"/>
      <c r="BM47" s="295"/>
      <c r="BN47" s="53">
        <f t="shared" si="83"/>
        <v>100</v>
      </c>
    </row>
    <row r="48" spans="1:66" ht="16.5" customHeight="1">
      <c r="A48" s="292" t="s">
        <v>98</v>
      </c>
      <c r="B48" s="293">
        <v>1</v>
      </c>
      <c r="C48" s="293">
        <v>0</v>
      </c>
      <c r="D48" s="293">
        <v>0</v>
      </c>
      <c r="E48" s="293">
        <v>0</v>
      </c>
      <c r="F48" s="293">
        <v>1</v>
      </c>
      <c r="G48" s="293">
        <v>1</v>
      </c>
      <c r="H48" s="293">
        <v>0</v>
      </c>
      <c r="I48" s="293">
        <v>1</v>
      </c>
      <c r="J48" s="293">
        <v>1</v>
      </c>
      <c r="K48" s="293">
        <v>0</v>
      </c>
      <c r="L48" s="293">
        <v>0</v>
      </c>
      <c r="M48" s="293">
        <v>0</v>
      </c>
      <c r="N48" s="133">
        <f t="shared" si="7"/>
        <v>5</v>
      </c>
      <c r="O48" s="293">
        <v>0</v>
      </c>
      <c r="P48" s="293">
        <v>0</v>
      </c>
      <c r="Q48" s="293">
        <v>0</v>
      </c>
      <c r="R48" s="293">
        <v>0</v>
      </c>
      <c r="S48" s="293">
        <v>5</v>
      </c>
      <c r="T48" s="293">
        <v>8</v>
      </c>
      <c r="U48" s="293"/>
      <c r="V48" s="293">
        <v>7</v>
      </c>
      <c r="W48" s="293">
        <v>6</v>
      </c>
      <c r="X48" s="293">
        <v>0</v>
      </c>
      <c r="Y48" s="293">
        <v>0</v>
      </c>
      <c r="Z48" s="293">
        <v>0</v>
      </c>
      <c r="AA48" s="133">
        <f t="shared" ref="AA48:AA95" si="115">SUM(O48:Z48)</f>
        <v>26</v>
      </c>
      <c r="AB48" s="293">
        <v>6</v>
      </c>
      <c r="AC48" s="293">
        <v>0</v>
      </c>
      <c r="AD48" s="293">
        <v>0</v>
      </c>
      <c r="AE48" s="293">
        <v>0</v>
      </c>
      <c r="AF48" s="293">
        <v>2</v>
      </c>
      <c r="AG48" s="293">
        <v>2</v>
      </c>
      <c r="AH48" s="293">
        <v>0</v>
      </c>
      <c r="AI48" s="293">
        <v>1</v>
      </c>
      <c r="AJ48" s="293">
        <v>1</v>
      </c>
      <c r="AK48" s="293">
        <v>0</v>
      </c>
      <c r="AL48" s="293">
        <v>0</v>
      </c>
      <c r="AM48" s="293">
        <v>0</v>
      </c>
      <c r="AN48" s="133">
        <f t="shared" si="100"/>
        <v>12</v>
      </c>
      <c r="AO48" s="294">
        <v>8</v>
      </c>
      <c r="AP48" s="294"/>
      <c r="AQ48" s="294"/>
      <c r="AR48" s="294"/>
      <c r="AS48" s="294">
        <v>9</v>
      </c>
      <c r="AT48" s="294">
        <v>10</v>
      </c>
      <c r="AU48" s="294"/>
      <c r="AV48" s="294">
        <v>10</v>
      </c>
      <c r="AW48" s="294">
        <v>10</v>
      </c>
      <c r="AX48" s="294"/>
      <c r="AY48" s="294"/>
      <c r="AZ48" s="294"/>
      <c r="BA48" s="54">
        <f t="shared" si="101"/>
        <v>9.4</v>
      </c>
      <c r="BB48" s="295">
        <f t="shared" ref="BB48" si="116">IF(B48=0,0,(O48+AB48)/(B48*AO48)*100)</f>
        <v>75</v>
      </c>
      <c r="BC48" s="295"/>
      <c r="BD48" s="295"/>
      <c r="BE48" s="295"/>
      <c r="BF48" s="295">
        <f t="shared" si="110"/>
        <v>77.777777777777786</v>
      </c>
      <c r="BG48" s="295">
        <f t="shared" si="111"/>
        <v>100</v>
      </c>
      <c r="BH48" s="295"/>
      <c r="BI48" s="295">
        <f t="shared" si="113"/>
        <v>80</v>
      </c>
      <c r="BJ48" s="295">
        <f t="shared" si="114"/>
        <v>70</v>
      </c>
      <c r="BK48" s="295"/>
      <c r="BL48" s="295"/>
      <c r="BM48" s="295"/>
      <c r="BN48" s="53">
        <f t="shared" si="83"/>
        <v>80.555555555555557</v>
      </c>
    </row>
    <row r="49" spans="1:66" ht="16.5" customHeight="1">
      <c r="A49" s="269" t="s">
        <v>100</v>
      </c>
      <c r="B49" s="222">
        <f>SUM(B50:B51)</f>
        <v>1</v>
      </c>
      <c r="C49" s="222">
        <f>SUM(C50:C51)</f>
        <v>1</v>
      </c>
      <c r="D49" s="222">
        <f t="shared" ref="D49:M49" si="117">SUM(D50:D51)</f>
        <v>2</v>
      </c>
      <c r="E49" s="222">
        <f t="shared" si="117"/>
        <v>5</v>
      </c>
      <c r="F49" s="222">
        <f t="shared" si="117"/>
        <v>6</v>
      </c>
      <c r="G49" s="222">
        <f t="shared" si="117"/>
        <v>5</v>
      </c>
      <c r="H49" s="222">
        <f t="shared" si="117"/>
        <v>6</v>
      </c>
      <c r="I49" s="222">
        <f t="shared" si="117"/>
        <v>1</v>
      </c>
      <c r="J49" s="222">
        <f t="shared" si="117"/>
        <v>8</v>
      </c>
      <c r="K49" s="222">
        <f t="shared" si="117"/>
        <v>0</v>
      </c>
      <c r="L49" s="222">
        <f t="shared" si="117"/>
        <v>0</v>
      </c>
      <c r="M49" s="222">
        <f t="shared" si="117"/>
        <v>0</v>
      </c>
      <c r="N49" s="133">
        <f t="shared" si="7"/>
        <v>35</v>
      </c>
      <c r="O49" s="222">
        <f>SUM(O50:O51)</f>
        <v>9</v>
      </c>
      <c r="P49" s="222">
        <f>SUM(P50:P51)</f>
        <v>8</v>
      </c>
      <c r="Q49" s="222">
        <f t="shared" ref="Q49:Z49" si="118">SUM(Q50:Q51)</f>
        <v>14</v>
      </c>
      <c r="R49" s="222">
        <f t="shared" si="118"/>
        <v>35</v>
      </c>
      <c r="S49" s="222">
        <f t="shared" si="118"/>
        <v>44</v>
      </c>
      <c r="T49" s="222">
        <f t="shared" si="118"/>
        <v>25</v>
      </c>
      <c r="U49" s="222">
        <f t="shared" si="118"/>
        <v>36</v>
      </c>
      <c r="V49" s="222">
        <f t="shared" si="118"/>
        <v>5</v>
      </c>
      <c r="W49" s="222">
        <f t="shared" si="118"/>
        <v>52</v>
      </c>
      <c r="X49" s="222">
        <f t="shared" si="118"/>
        <v>0</v>
      </c>
      <c r="Y49" s="222">
        <f t="shared" si="118"/>
        <v>0</v>
      </c>
      <c r="Z49" s="222">
        <f t="shared" si="118"/>
        <v>0</v>
      </c>
      <c r="AA49" s="133">
        <f t="shared" si="115"/>
        <v>228</v>
      </c>
      <c r="AB49" s="222">
        <f>SUM(AB50:AB51)</f>
        <v>0</v>
      </c>
      <c r="AC49" s="222">
        <f>SUM(AC50:AC51)</f>
        <v>1</v>
      </c>
      <c r="AD49" s="222">
        <f t="shared" ref="AD49:AM49" si="119">SUM(AD50:AD51)</f>
        <v>0</v>
      </c>
      <c r="AE49" s="222">
        <f t="shared" si="119"/>
        <v>0</v>
      </c>
      <c r="AF49" s="222">
        <f t="shared" si="119"/>
        <v>6</v>
      </c>
      <c r="AG49" s="222">
        <f t="shared" si="119"/>
        <v>10</v>
      </c>
      <c r="AH49" s="222">
        <f t="shared" si="119"/>
        <v>6</v>
      </c>
      <c r="AI49" s="222">
        <f t="shared" si="119"/>
        <v>2</v>
      </c>
      <c r="AJ49" s="222">
        <f t="shared" si="119"/>
        <v>21</v>
      </c>
      <c r="AK49" s="222">
        <f t="shared" si="119"/>
        <v>0</v>
      </c>
      <c r="AL49" s="222">
        <f t="shared" si="119"/>
        <v>0</v>
      </c>
      <c r="AM49" s="222">
        <f t="shared" si="119"/>
        <v>0</v>
      </c>
      <c r="AN49" s="133">
        <f t="shared" si="100"/>
        <v>46</v>
      </c>
      <c r="AO49" s="249">
        <f>AVERAGE(AO50:AO51)</f>
        <v>9</v>
      </c>
      <c r="AP49" s="249">
        <f>AVERAGE(AP50:AP51)</f>
        <v>9</v>
      </c>
      <c r="AQ49" s="249">
        <f t="shared" ref="AQ49:AW49" si="120">AVERAGE(AQ50:AQ51)</f>
        <v>9</v>
      </c>
      <c r="AR49" s="249">
        <f t="shared" si="120"/>
        <v>9</v>
      </c>
      <c r="AS49" s="249">
        <f t="shared" si="120"/>
        <v>10</v>
      </c>
      <c r="AT49" s="249">
        <f t="shared" si="120"/>
        <v>10</v>
      </c>
      <c r="AU49" s="249">
        <f t="shared" si="120"/>
        <v>10</v>
      </c>
      <c r="AV49" s="249">
        <f t="shared" si="120"/>
        <v>7</v>
      </c>
      <c r="AW49" s="249">
        <f t="shared" si="120"/>
        <v>10</v>
      </c>
      <c r="AX49" s="249"/>
      <c r="AY49" s="249"/>
      <c r="AZ49" s="249"/>
      <c r="BA49" s="54">
        <f t="shared" si="101"/>
        <v>9.2222222222222214</v>
      </c>
      <c r="BB49" s="249">
        <f>AVERAGE(BB50:BB51)</f>
        <v>100</v>
      </c>
      <c r="BC49" s="249">
        <f t="shared" ref="BC49:BJ49" si="121">AVERAGE(BC50:BC51)</f>
        <v>100</v>
      </c>
      <c r="BD49" s="249">
        <f t="shared" si="121"/>
        <v>77.777777777777786</v>
      </c>
      <c r="BE49" s="249">
        <f t="shared" si="121"/>
        <v>77.777777777777786</v>
      </c>
      <c r="BF49" s="249">
        <f t="shared" si="121"/>
        <v>83.333333333333343</v>
      </c>
      <c r="BG49" s="249">
        <f t="shared" si="121"/>
        <v>70</v>
      </c>
      <c r="BH49" s="249">
        <f t="shared" si="121"/>
        <v>70</v>
      </c>
      <c r="BI49" s="249">
        <f t="shared" si="121"/>
        <v>100</v>
      </c>
      <c r="BJ49" s="249">
        <f t="shared" si="121"/>
        <v>95</v>
      </c>
      <c r="BK49" s="249"/>
      <c r="BL49" s="249"/>
      <c r="BM49" s="249"/>
      <c r="BN49" s="53">
        <f t="shared" si="83"/>
        <v>85.987654320987659</v>
      </c>
    </row>
    <row r="50" spans="1:66" ht="16.5" customHeight="1">
      <c r="A50" s="278" t="s">
        <v>101</v>
      </c>
      <c r="B50" s="282">
        <v>0</v>
      </c>
      <c r="C50" s="282">
        <v>0</v>
      </c>
      <c r="D50" s="282">
        <v>0</v>
      </c>
      <c r="E50" s="282">
        <v>0</v>
      </c>
      <c r="F50" s="282">
        <v>0</v>
      </c>
      <c r="G50" s="282">
        <v>0</v>
      </c>
      <c r="H50" s="282">
        <v>0</v>
      </c>
      <c r="I50" s="282">
        <v>0</v>
      </c>
      <c r="J50" s="282">
        <v>1</v>
      </c>
      <c r="K50" s="282">
        <v>0</v>
      </c>
      <c r="L50" s="282">
        <v>0</v>
      </c>
      <c r="M50" s="282">
        <v>0</v>
      </c>
      <c r="N50" s="133">
        <f t="shared" si="7"/>
        <v>1</v>
      </c>
      <c r="O50" s="282">
        <v>0</v>
      </c>
      <c r="P50" s="282">
        <v>0</v>
      </c>
      <c r="Q50" s="282">
        <v>0</v>
      </c>
      <c r="R50" s="282">
        <v>0</v>
      </c>
      <c r="S50" s="282">
        <v>0</v>
      </c>
      <c r="T50" s="282">
        <v>0</v>
      </c>
      <c r="U50" s="282">
        <v>0</v>
      </c>
      <c r="V50" s="282">
        <v>0</v>
      </c>
      <c r="W50" s="282">
        <v>10</v>
      </c>
      <c r="X50" s="282">
        <v>0</v>
      </c>
      <c r="Y50" s="282">
        <v>0</v>
      </c>
      <c r="Z50" s="282">
        <v>0</v>
      </c>
      <c r="AA50" s="133">
        <f t="shared" si="115"/>
        <v>10</v>
      </c>
      <c r="AB50" s="282">
        <v>0</v>
      </c>
      <c r="AC50" s="282">
        <v>0</v>
      </c>
      <c r="AD50" s="282">
        <v>0</v>
      </c>
      <c r="AE50" s="282">
        <v>0</v>
      </c>
      <c r="AF50" s="282">
        <v>0</v>
      </c>
      <c r="AG50" s="282">
        <v>0</v>
      </c>
      <c r="AH50" s="282">
        <v>0</v>
      </c>
      <c r="AI50" s="282">
        <v>0</v>
      </c>
      <c r="AJ50" s="282">
        <v>0</v>
      </c>
      <c r="AK50" s="282">
        <v>0</v>
      </c>
      <c r="AL50" s="282">
        <v>0</v>
      </c>
      <c r="AM50" s="282">
        <v>0</v>
      </c>
      <c r="AN50" s="133">
        <f t="shared" si="100"/>
        <v>0</v>
      </c>
      <c r="AO50" s="305"/>
      <c r="AP50" s="305"/>
      <c r="AQ50" s="305"/>
      <c r="AR50" s="305"/>
      <c r="AS50" s="305"/>
      <c r="AT50" s="305"/>
      <c r="AU50" s="305"/>
      <c r="AV50" s="305"/>
      <c r="AW50" s="305">
        <v>10</v>
      </c>
      <c r="AX50" s="305"/>
      <c r="AY50" s="305"/>
      <c r="AZ50" s="305"/>
      <c r="BA50" s="54">
        <f t="shared" si="101"/>
        <v>10</v>
      </c>
      <c r="BB50" s="286"/>
      <c r="BC50" s="286"/>
      <c r="BD50" s="286"/>
      <c r="BE50" s="286"/>
      <c r="BF50" s="286"/>
      <c r="BG50" s="286"/>
      <c r="BH50" s="286"/>
      <c r="BI50" s="286"/>
      <c r="BJ50" s="286">
        <f t="shared" ref="BJ50:BJ51" si="122">IF(J50=0,0,(W50+AJ50)/(J50*AW50)*100)</f>
        <v>100</v>
      </c>
      <c r="BK50" s="306"/>
      <c r="BL50" s="306"/>
      <c r="BM50" s="306"/>
      <c r="BN50" s="53">
        <f t="shared" si="83"/>
        <v>100</v>
      </c>
    </row>
    <row r="51" spans="1:66" ht="16.5" customHeight="1">
      <c r="A51" s="282" t="s">
        <v>102</v>
      </c>
      <c r="B51" s="282">
        <v>1</v>
      </c>
      <c r="C51" s="282">
        <v>1</v>
      </c>
      <c r="D51" s="282">
        <v>2</v>
      </c>
      <c r="E51" s="282">
        <v>5</v>
      </c>
      <c r="F51" s="282">
        <v>6</v>
      </c>
      <c r="G51" s="282">
        <v>5</v>
      </c>
      <c r="H51" s="282">
        <v>6</v>
      </c>
      <c r="I51" s="282">
        <v>1</v>
      </c>
      <c r="J51" s="282">
        <v>7</v>
      </c>
      <c r="K51" s="282">
        <v>0</v>
      </c>
      <c r="L51" s="282">
        <v>0</v>
      </c>
      <c r="M51" s="282">
        <v>0</v>
      </c>
      <c r="N51" s="133">
        <f t="shared" si="7"/>
        <v>34</v>
      </c>
      <c r="O51" s="282">
        <v>9</v>
      </c>
      <c r="P51" s="282">
        <v>8</v>
      </c>
      <c r="Q51" s="282">
        <v>14</v>
      </c>
      <c r="R51" s="282">
        <v>35</v>
      </c>
      <c r="S51" s="282">
        <v>44</v>
      </c>
      <c r="T51" s="282">
        <v>25</v>
      </c>
      <c r="U51" s="282">
        <v>36</v>
      </c>
      <c r="V51" s="282">
        <v>5</v>
      </c>
      <c r="W51" s="282">
        <v>42</v>
      </c>
      <c r="X51" s="282">
        <v>0</v>
      </c>
      <c r="Y51" s="282">
        <v>0</v>
      </c>
      <c r="Z51" s="282">
        <v>0</v>
      </c>
      <c r="AA51" s="133">
        <f t="shared" si="115"/>
        <v>218</v>
      </c>
      <c r="AB51" s="282">
        <v>0</v>
      </c>
      <c r="AC51" s="282">
        <v>1</v>
      </c>
      <c r="AD51" s="282">
        <v>0</v>
      </c>
      <c r="AE51" s="282">
        <v>0</v>
      </c>
      <c r="AF51" s="282">
        <v>6</v>
      </c>
      <c r="AG51" s="282">
        <v>10</v>
      </c>
      <c r="AH51" s="282">
        <v>6</v>
      </c>
      <c r="AI51" s="282">
        <v>2</v>
      </c>
      <c r="AJ51" s="282">
        <v>21</v>
      </c>
      <c r="AK51" s="282">
        <v>0</v>
      </c>
      <c r="AL51" s="282">
        <v>0</v>
      </c>
      <c r="AM51" s="282">
        <v>0</v>
      </c>
      <c r="AN51" s="133">
        <f t="shared" si="100"/>
        <v>46</v>
      </c>
      <c r="AO51" s="305">
        <v>9</v>
      </c>
      <c r="AP51" s="305">
        <v>9</v>
      </c>
      <c r="AQ51" s="305">
        <v>9</v>
      </c>
      <c r="AR51" s="305">
        <v>9</v>
      </c>
      <c r="AS51" s="305">
        <v>10</v>
      </c>
      <c r="AT51" s="305">
        <v>10</v>
      </c>
      <c r="AU51" s="305">
        <v>10</v>
      </c>
      <c r="AV51" s="305">
        <v>7</v>
      </c>
      <c r="AW51" s="305">
        <v>10</v>
      </c>
      <c r="AX51" s="305"/>
      <c r="AY51" s="305"/>
      <c r="AZ51" s="305"/>
      <c r="BA51" s="54">
        <f t="shared" si="101"/>
        <v>9.2222222222222214</v>
      </c>
      <c r="BB51" s="286">
        <f t="shared" ref="BB51" si="123">IF(B51=0,0,(O51+AB51)/(B51*AO51)*100)</f>
        <v>100</v>
      </c>
      <c r="BC51" s="286">
        <f t="shared" ref="BC51" si="124">IF(C51=0,0,(P51+AC51)/(C51*AP51)*100)</f>
        <v>100</v>
      </c>
      <c r="BD51" s="286">
        <f t="shared" ref="BD51" si="125">IF(D51=0,0,(Q51+AD51)/(D51*AQ51)*100)</f>
        <v>77.777777777777786</v>
      </c>
      <c r="BE51" s="286">
        <f t="shared" ref="BE51" si="126">IF(E51=0,0,(R51+AE51)/(E51*AR51)*100)</f>
        <v>77.777777777777786</v>
      </c>
      <c r="BF51" s="286">
        <f t="shared" ref="BF51" si="127">IF(F51=0,0,(S51+AF51)/(F51*AS51)*100)</f>
        <v>83.333333333333343</v>
      </c>
      <c r="BG51" s="286">
        <f t="shared" ref="BG51" si="128">IF(G51=0,0,(T51+AG51)/(G51*AT51)*100)</f>
        <v>70</v>
      </c>
      <c r="BH51" s="286">
        <f t="shared" ref="BH51" si="129">IF(H51=0,0,(U51+AH51)/(H51*AU51)*100)</f>
        <v>70</v>
      </c>
      <c r="BI51" s="286">
        <f t="shared" ref="BI51" si="130">IF(I51=0,0,(V51+AI51)/(I51*AV51)*100)</f>
        <v>100</v>
      </c>
      <c r="BJ51" s="286">
        <f t="shared" si="122"/>
        <v>90</v>
      </c>
      <c r="BK51" s="306"/>
      <c r="BL51" s="306"/>
      <c r="BM51" s="306"/>
      <c r="BN51" s="53">
        <f t="shared" si="83"/>
        <v>85.432098765432102</v>
      </c>
    </row>
    <row r="52" spans="1:66" ht="16.5" customHeight="1">
      <c r="A52" s="269" t="s">
        <v>103</v>
      </c>
      <c r="B52" s="222">
        <f t="shared" ref="B52:M52" si="131">SUM(B53:B54)</f>
        <v>2</v>
      </c>
      <c r="C52" s="222">
        <f t="shared" si="131"/>
        <v>0</v>
      </c>
      <c r="D52" s="222">
        <f t="shared" si="131"/>
        <v>1</v>
      </c>
      <c r="E52" s="222">
        <f t="shared" si="131"/>
        <v>3</v>
      </c>
      <c r="F52" s="222">
        <f t="shared" si="131"/>
        <v>5</v>
      </c>
      <c r="G52" s="222">
        <f t="shared" si="131"/>
        <v>2</v>
      </c>
      <c r="H52" s="222">
        <f t="shared" si="131"/>
        <v>3</v>
      </c>
      <c r="I52" s="222">
        <f t="shared" si="131"/>
        <v>9</v>
      </c>
      <c r="J52" s="222">
        <f t="shared" si="131"/>
        <v>4</v>
      </c>
      <c r="K52" s="222">
        <f t="shared" si="131"/>
        <v>1</v>
      </c>
      <c r="L52" s="222">
        <f t="shared" si="131"/>
        <v>0</v>
      </c>
      <c r="M52" s="222">
        <f t="shared" si="131"/>
        <v>0</v>
      </c>
      <c r="N52" s="133">
        <f t="shared" si="7"/>
        <v>30</v>
      </c>
      <c r="O52" s="222">
        <f t="shared" ref="O52:Z52" si="132">SUM(O53:O54)</f>
        <v>14</v>
      </c>
      <c r="P52" s="222">
        <f t="shared" si="132"/>
        <v>0</v>
      </c>
      <c r="Q52" s="222">
        <f t="shared" si="132"/>
        <v>6</v>
      </c>
      <c r="R52" s="222">
        <f t="shared" si="132"/>
        <v>18</v>
      </c>
      <c r="S52" s="222">
        <f t="shared" si="132"/>
        <v>18</v>
      </c>
      <c r="T52" s="222">
        <f t="shared" si="132"/>
        <v>12</v>
      </c>
      <c r="U52" s="222">
        <f t="shared" si="132"/>
        <v>18</v>
      </c>
      <c r="V52" s="222">
        <f t="shared" si="132"/>
        <v>72</v>
      </c>
      <c r="W52" s="222">
        <f t="shared" si="132"/>
        <v>32</v>
      </c>
      <c r="X52" s="222">
        <f t="shared" si="132"/>
        <v>0</v>
      </c>
      <c r="Y52" s="222">
        <f t="shared" si="132"/>
        <v>0</v>
      </c>
      <c r="Z52" s="222">
        <f t="shared" si="132"/>
        <v>0</v>
      </c>
      <c r="AA52" s="133">
        <f t="shared" si="115"/>
        <v>190</v>
      </c>
      <c r="AB52" s="222">
        <f t="shared" ref="AB52:AM52" si="133">SUM(AB53:AB54)</f>
        <v>0</v>
      </c>
      <c r="AC52" s="222">
        <f t="shared" si="133"/>
        <v>0</v>
      </c>
      <c r="AD52" s="222">
        <f t="shared" si="133"/>
        <v>0</v>
      </c>
      <c r="AE52" s="222">
        <f t="shared" si="133"/>
        <v>0</v>
      </c>
      <c r="AF52" s="222">
        <f t="shared" si="133"/>
        <v>5</v>
      </c>
      <c r="AG52" s="222">
        <f t="shared" si="133"/>
        <v>0</v>
      </c>
      <c r="AH52" s="222">
        <f t="shared" si="133"/>
        <v>3</v>
      </c>
      <c r="AI52" s="222">
        <f t="shared" si="133"/>
        <v>0</v>
      </c>
      <c r="AJ52" s="222">
        <f t="shared" si="133"/>
        <v>0</v>
      </c>
      <c r="AK52" s="222">
        <f t="shared" si="133"/>
        <v>4</v>
      </c>
      <c r="AL52" s="222">
        <f t="shared" si="133"/>
        <v>0</v>
      </c>
      <c r="AM52" s="222">
        <f t="shared" si="133"/>
        <v>0</v>
      </c>
      <c r="AN52" s="133">
        <f t="shared" si="100"/>
        <v>12</v>
      </c>
      <c r="AO52" s="249">
        <f>AVERAGE(AO53:AO54)</f>
        <v>8</v>
      </c>
      <c r="AP52" s="249"/>
      <c r="AQ52" s="249">
        <f t="shared" ref="AQ52:AX52" si="134">AVERAGE(AQ53:AQ54)</f>
        <v>9</v>
      </c>
      <c r="AR52" s="249">
        <f t="shared" si="134"/>
        <v>8</v>
      </c>
      <c r="AS52" s="249">
        <f t="shared" si="134"/>
        <v>8</v>
      </c>
      <c r="AT52" s="249">
        <f t="shared" si="134"/>
        <v>10</v>
      </c>
      <c r="AU52" s="249">
        <f t="shared" si="134"/>
        <v>8.5</v>
      </c>
      <c r="AV52" s="249">
        <f t="shared" si="134"/>
        <v>10</v>
      </c>
      <c r="AW52" s="249">
        <f t="shared" si="134"/>
        <v>10</v>
      </c>
      <c r="AX52" s="249">
        <f t="shared" si="134"/>
        <v>8</v>
      </c>
      <c r="AY52" s="249"/>
      <c r="AZ52" s="249"/>
      <c r="BA52" s="54">
        <f t="shared" si="101"/>
        <v>8.8333333333333339</v>
      </c>
      <c r="BB52" s="249">
        <f>AVERAGE(BB53:BB54)</f>
        <v>87.5</v>
      </c>
      <c r="BC52" s="249"/>
      <c r="BD52" s="249">
        <f t="shared" ref="BD52:BK52" si="135">AVERAGE(BD53:BD54)</f>
        <v>66.666666666666657</v>
      </c>
      <c r="BE52" s="249">
        <f t="shared" si="135"/>
        <v>75</v>
      </c>
      <c r="BF52" s="249">
        <f t="shared" si="135"/>
        <v>65.833333333333329</v>
      </c>
      <c r="BG52" s="249">
        <f t="shared" si="135"/>
        <v>60</v>
      </c>
      <c r="BH52" s="249">
        <f t="shared" si="135"/>
        <v>85</v>
      </c>
      <c r="BI52" s="249">
        <f t="shared" si="135"/>
        <v>80</v>
      </c>
      <c r="BJ52" s="249">
        <f t="shared" si="135"/>
        <v>80</v>
      </c>
      <c r="BK52" s="249">
        <f t="shared" si="135"/>
        <v>50</v>
      </c>
      <c r="BL52" s="249"/>
      <c r="BM52" s="249"/>
      <c r="BN52" s="53">
        <f t="shared" si="83"/>
        <v>72.222222222222229</v>
      </c>
    </row>
    <row r="53" spans="1:66" ht="16.5" customHeight="1">
      <c r="A53" s="448" t="s">
        <v>104</v>
      </c>
      <c r="B53" s="449">
        <v>2</v>
      </c>
      <c r="C53" s="449">
        <v>0</v>
      </c>
      <c r="D53" s="449">
        <v>1</v>
      </c>
      <c r="E53" s="449">
        <v>3</v>
      </c>
      <c r="F53" s="449">
        <v>3</v>
      </c>
      <c r="G53" s="449">
        <v>2</v>
      </c>
      <c r="H53" s="449">
        <v>2</v>
      </c>
      <c r="I53" s="449">
        <v>9</v>
      </c>
      <c r="J53" s="449">
        <v>4</v>
      </c>
      <c r="K53" s="449">
        <v>1</v>
      </c>
      <c r="L53" s="449">
        <v>0</v>
      </c>
      <c r="M53" s="449">
        <v>0</v>
      </c>
      <c r="N53" s="450">
        <v>27</v>
      </c>
      <c r="O53" s="449">
        <v>14</v>
      </c>
      <c r="P53" s="449">
        <v>0</v>
      </c>
      <c r="Q53" s="449">
        <v>6</v>
      </c>
      <c r="R53" s="449">
        <v>18</v>
      </c>
      <c r="S53" s="449">
        <v>12</v>
      </c>
      <c r="T53" s="449">
        <v>12</v>
      </c>
      <c r="U53" s="449">
        <v>14</v>
      </c>
      <c r="V53" s="449">
        <v>72</v>
      </c>
      <c r="W53" s="449">
        <v>32</v>
      </c>
      <c r="X53" s="449">
        <v>0</v>
      </c>
      <c r="Y53" s="449">
        <v>0</v>
      </c>
      <c r="Z53" s="449">
        <v>0</v>
      </c>
      <c r="AA53" s="450">
        <v>180</v>
      </c>
      <c r="AB53" s="449">
        <v>0</v>
      </c>
      <c r="AC53" s="449">
        <v>0</v>
      </c>
      <c r="AD53" s="449">
        <v>0</v>
      </c>
      <c r="AE53" s="449">
        <v>0</v>
      </c>
      <c r="AF53" s="449">
        <v>0</v>
      </c>
      <c r="AG53" s="449">
        <v>0</v>
      </c>
      <c r="AH53" s="449">
        <v>0</v>
      </c>
      <c r="AI53" s="449">
        <v>0</v>
      </c>
      <c r="AJ53" s="449">
        <v>0</v>
      </c>
      <c r="AK53" s="449">
        <v>4</v>
      </c>
      <c r="AL53" s="449">
        <v>0</v>
      </c>
      <c r="AM53" s="449">
        <v>0</v>
      </c>
      <c r="AN53" s="450">
        <v>4</v>
      </c>
      <c r="AO53" s="449">
        <v>8</v>
      </c>
      <c r="AP53" s="449"/>
      <c r="AQ53" s="449">
        <v>9</v>
      </c>
      <c r="AR53" s="449">
        <v>8</v>
      </c>
      <c r="AS53" s="449">
        <v>10</v>
      </c>
      <c r="AT53" s="449">
        <v>10</v>
      </c>
      <c r="AU53" s="449">
        <v>10</v>
      </c>
      <c r="AV53" s="449">
        <v>10</v>
      </c>
      <c r="AW53" s="449">
        <v>10</v>
      </c>
      <c r="AX53" s="449">
        <v>8</v>
      </c>
      <c r="AY53" s="449"/>
      <c r="AZ53" s="449"/>
      <c r="BA53" s="451">
        <v>6.916666666666667</v>
      </c>
      <c r="BB53" s="308">
        <f t="shared" ref="BB53" si="136">IF(B53=0,0,(O53+AB53)/(B53*AO53)*100)</f>
        <v>87.5</v>
      </c>
      <c r="BC53" s="308"/>
      <c r="BD53" s="308">
        <f t="shared" ref="BD53" si="137">IF(D53=0,0,(Q53+AD53)/(D53*AQ53)*100)</f>
        <v>66.666666666666657</v>
      </c>
      <c r="BE53" s="308">
        <f t="shared" ref="BE53" si="138">IF(E53=0,0,(R53+AE53)/(E53*AR53)*100)</f>
        <v>75</v>
      </c>
      <c r="BF53" s="308">
        <f t="shared" ref="BF53:BF54" si="139">IF(F53=0,0,(S53+AF53)/(F53*AS53)*100)</f>
        <v>40</v>
      </c>
      <c r="BG53" s="308">
        <f t="shared" ref="BG53" si="140">IF(G53=0,0,(T53+AG53)/(G53*AT53)*100)</f>
        <v>60</v>
      </c>
      <c r="BH53" s="308">
        <f t="shared" ref="BH53" si="141">IF(H53=0,0,(U53+AH53)/(H53*AU53)*100)</f>
        <v>70</v>
      </c>
      <c r="BI53" s="308">
        <f t="shared" ref="BI53" si="142">IF(I53=0,0,(V53+AI53)/(I53*AV53)*100)</f>
        <v>80</v>
      </c>
      <c r="BJ53" s="308">
        <f t="shared" ref="BJ53" si="143">IF(J53=0,0,(W53+AJ53)/(J53*AW53)*100)</f>
        <v>80</v>
      </c>
      <c r="BK53" s="308">
        <f t="shared" ref="BK53" si="144">IF(K53=0,0,(X53+AK53)/(K53*AX53)*100)</f>
        <v>50</v>
      </c>
      <c r="BL53" s="308"/>
      <c r="BM53" s="308"/>
      <c r="BN53" s="53">
        <f t="shared" si="83"/>
        <v>67.685185185185176</v>
      </c>
    </row>
    <row r="54" spans="1:66" ht="16.5" customHeight="1">
      <c r="A54" s="307" t="s">
        <v>105</v>
      </c>
      <c r="B54" s="335">
        <v>0</v>
      </c>
      <c r="C54" s="335">
        <v>0</v>
      </c>
      <c r="D54" s="335">
        <v>0</v>
      </c>
      <c r="E54" s="335">
        <v>0</v>
      </c>
      <c r="F54" s="335">
        <v>2</v>
      </c>
      <c r="G54" s="335">
        <v>0</v>
      </c>
      <c r="H54" s="335">
        <v>1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133">
        <f t="shared" si="7"/>
        <v>3</v>
      </c>
      <c r="O54" s="335">
        <v>0</v>
      </c>
      <c r="P54" s="335">
        <v>0</v>
      </c>
      <c r="Q54" s="335">
        <v>0</v>
      </c>
      <c r="R54" s="335">
        <v>0</v>
      </c>
      <c r="S54" s="335">
        <v>6</v>
      </c>
      <c r="T54" s="335">
        <v>0</v>
      </c>
      <c r="U54" s="335">
        <v>4</v>
      </c>
      <c r="V54" s="335">
        <v>0</v>
      </c>
      <c r="W54" s="335">
        <v>0</v>
      </c>
      <c r="X54" s="335">
        <v>0</v>
      </c>
      <c r="Y54" s="335">
        <v>0</v>
      </c>
      <c r="Z54" s="335">
        <v>0</v>
      </c>
      <c r="AA54" s="280">
        <v>10</v>
      </c>
      <c r="AB54" s="335">
        <v>0</v>
      </c>
      <c r="AC54" s="335">
        <v>0</v>
      </c>
      <c r="AD54" s="335">
        <v>0</v>
      </c>
      <c r="AE54" s="335">
        <v>0</v>
      </c>
      <c r="AF54" s="335">
        <v>5</v>
      </c>
      <c r="AG54" s="335">
        <v>0</v>
      </c>
      <c r="AH54" s="335">
        <v>3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280">
        <v>8</v>
      </c>
      <c r="AO54" s="441"/>
      <c r="AP54" s="441"/>
      <c r="AQ54" s="441"/>
      <c r="AR54" s="441"/>
      <c r="AS54" s="441">
        <v>6</v>
      </c>
      <c r="AT54" s="441"/>
      <c r="AU54" s="441">
        <v>7</v>
      </c>
      <c r="AV54" s="441"/>
      <c r="AW54" s="441"/>
      <c r="AX54" s="441"/>
      <c r="AY54" s="441"/>
      <c r="AZ54" s="441"/>
      <c r="BA54" s="281">
        <v>6.5</v>
      </c>
      <c r="BB54" s="308"/>
      <c r="BC54" s="308"/>
      <c r="BD54" s="308"/>
      <c r="BE54" s="308"/>
      <c r="BF54" s="308">
        <f t="shared" si="139"/>
        <v>91.666666666666657</v>
      </c>
      <c r="BG54" s="308"/>
      <c r="BH54" s="308">
        <f t="shared" ref="BH54" si="145">IF(H54=0,0,(U54+AH54)/(H54*AU54)*100)</f>
        <v>100</v>
      </c>
      <c r="BI54" s="308"/>
      <c r="BJ54" s="308"/>
      <c r="BK54" s="308"/>
      <c r="BL54" s="308"/>
      <c r="BM54" s="308"/>
      <c r="BN54" s="53">
        <f t="shared" si="83"/>
        <v>95.833333333333329</v>
      </c>
    </row>
    <row r="55" spans="1:66" ht="16.5" customHeight="1">
      <c r="A55" s="269" t="s">
        <v>107</v>
      </c>
      <c r="B55" s="222">
        <f>SUM(B56:B70)</f>
        <v>7</v>
      </c>
      <c r="C55" s="222">
        <f>SUM(C56:C70)</f>
        <v>17</v>
      </c>
      <c r="D55" s="222">
        <f t="shared" ref="D55:M55" si="146">SUM(D56:D70)</f>
        <v>29</v>
      </c>
      <c r="E55" s="222">
        <f t="shared" si="146"/>
        <v>38</v>
      </c>
      <c r="F55" s="222">
        <f t="shared" si="146"/>
        <v>49</v>
      </c>
      <c r="G55" s="222">
        <f t="shared" si="146"/>
        <v>54</v>
      </c>
      <c r="H55" s="222">
        <f t="shared" si="146"/>
        <v>49</v>
      </c>
      <c r="I55" s="222">
        <f t="shared" si="146"/>
        <v>63</v>
      </c>
      <c r="J55" s="222">
        <f t="shared" si="146"/>
        <v>67</v>
      </c>
      <c r="K55" s="222">
        <f t="shared" si="146"/>
        <v>0</v>
      </c>
      <c r="L55" s="222">
        <f t="shared" si="146"/>
        <v>0</v>
      </c>
      <c r="M55" s="222">
        <f t="shared" si="146"/>
        <v>0</v>
      </c>
      <c r="N55" s="133">
        <f t="shared" si="7"/>
        <v>373</v>
      </c>
      <c r="O55" s="222">
        <f>SUM(O56:O70)</f>
        <v>26</v>
      </c>
      <c r="P55" s="222">
        <f>SUM(P56:P70)</f>
        <v>101</v>
      </c>
      <c r="Q55" s="222">
        <f t="shared" ref="Q55:Z55" si="147">SUM(Q56:Q70)</f>
        <v>175</v>
      </c>
      <c r="R55" s="222">
        <f t="shared" si="147"/>
        <v>190</v>
      </c>
      <c r="S55" s="222">
        <f t="shared" si="147"/>
        <v>249</v>
      </c>
      <c r="T55" s="222">
        <f t="shared" si="147"/>
        <v>354</v>
      </c>
      <c r="U55" s="222">
        <f t="shared" si="147"/>
        <v>320</v>
      </c>
      <c r="V55" s="222">
        <f t="shared" si="147"/>
        <v>348</v>
      </c>
      <c r="W55" s="222">
        <f t="shared" si="147"/>
        <v>322</v>
      </c>
      <c r="X55" s="222">
        <f t="shared" si="147"/>
        <v>0</v>
      </c>
      <c r="Y55" s="222">
        <f t="shared" si="147"/>
        <v>0</v>
      </c>
      <c r="Z55" s="222">
        <f t="shared" si="147"/>
        <v>0</v>
      </c>
      <c r="AA55" s="133">
        <f t="shared" si="115"/>
        <v>2085</v>
      </c>
      <c r="AB55" s="222">
        <f>SUM(AB56:AB70)</f>
        <v>4</v>
      </c>
      <c r="AC55" s="222">
        <f>SUM(AC56:AC70)</f>
        <v>4</v>
      </c>
      <c r="AD55" s="222">
        <f t="shared" ref="AD55:AM55" si="148">SUM(AD56:AD70)</f>
        <v>18</v>
      </c>
      <c r="AE55" s="222">
        <f t="shared" si="148"/>
        <v>26</v>
      </c>
      <c r="AF55" s="222">
        <f t="shared" si="148"/>
        <v>30</v>
      </c>
      <c r="AG55" s="222">
        <f t="shared" si="148"/>
        <v>17</v>
      </c>
      <c r="AH55" s="222">
        <f t="shared" si="148"/>
        <v>18</v>
      </c>
      <c r="AI55" s="222">
        <f t="shared" si="148"/>
        <v>30</v>
      </c>
      <c r="AJ55" s="222">
        <f t="shared" si="148"/>
        <v>22</v>
      </c>
      <c r="AK55" s="222">
        <f t="shared" si="148"/>
        <v>0</v>
      </c>
      <c r="AL55" s="222">
        <f t="shared" si="148"/>
        <v>0</v>
      </c>
      <c r="AM55" s="222">
        <f t="shared" si="148"/>
        <v>0</v>
      </c>
      <c r="AN55" s="133">
        <f t="shared" si="100"/>
        <v>169</v>
      </c>
      <c r="AO55" s="249">
        <f>AVERAGE(AO56:AO70)</f>
        <v>4.8</v>
      </c>
      <c r="AP55" s="249">
        <f>AVERAGE(AP56:AP70)</f>
        <v>7.2857142857142856</v>
      </c>
      <c r="AQ55" s="249">
        <f t="shared" ref="AQ55:AW55" si="149">AVERAGE(AQ56:AQ70)</f>
        <v>7.166666666666667</v>
      </c>
      <c r="AR55" s="249">
        <f t="shared" si="149"/>
        <v>7.0769230769230766</v>
      </c>
      <c r="AS55" s="249">
        <f t="shared" si="149"/>
        <v>7</v>
      </c>
      <c r="AT55" s="249">
        <f t="shared" si="149"/>
        <v>7.615384615384615</v>
      </c>
      <c r="AU55" s="249">
        <f t="shared" si="149"/>
        <v>7.7857142857142856</v>
      </c>
      <c r="AV55" s="249">
        <f t="shared" si="149"/>
        <v>8</v>
      </c>
      <c r="AW55" s="249">
        <f t="shared" si="149"/>
        <v>8.1818181818181817</v>
      </c>
      <c r="AX55" s="249"/>
      <c r="AY55" s="309"/>
      <c r="AZ55" s="249"/>
      <c r="BA55" s="54">
        <f t="shared" si="101"/>
        <v>7.2124690124690112</v>
      </c>
      <c r="BB55" s="249">
        <f>AVERAGE(BB56:BB70)</f>
        <v>89</v>
      </c>
      <c r="BC55" s="249">
        <f t="shared" ref="BC55:BJ55" si="150">AVERAGE(BC56:BC70)</f>
        <v>87.840136054421777</v>
      </c>
      <c r="BD55" s="249">
        <f t="shared" si="150"/>
        <v>90.023148148148152</v>
      </c>
      <c r="BE55" s="249">
        <f t="shared" si="150"/>
        <v>87.191697191697187</v>
      </c>
      <c r="BF55" s="249">
        <f t="shared" si="150"/>
        <v>84.105253212396065</v>
      </c>
      <c r="BG55" s="249">
        <f t="shared" si="150"/>
        <v>90.064102564102569</v>
      </c>
      <c r="BH55" s="249">
        <f t="shared" si="150"/>
        <v>90.539064110492674</v>
      </c>
      <c r="BI55" s="249">
        <f t="shared" si="150"/>
        <v>81.790438397581269</v>
      </c>
      <c r="BJ55" s="249">
        <f t="shared" si="150"/>
        <v>78.632756132756128</v>
      </c>
      <c r="BK55" s="249"/>
      <c r="BL55" s="249"/>
      <c r="BM55" s="249"/>
      <c r="BN55" s="53">
        <f t="shared" si="83"/>
        <v>86.576288423510661</v>
      </c>
    </row>
    <row r="56" spans="1:66" ht="16.5" customHeight="1">
      <c r="A56" s="310" t="s">
        <v>108</v>
      </c>
      <c r="B56" s="100">
        <v>0</v>
      </c>
      <c r="C56" s="100">
        <v>0</v>
      </c>
      <c r="D56" s="100">
        <v>0</v>
      </c>
      <c r="E56" s="100">
        <v>2</v>
      </c>
      <c r="F56" s="100">
        <v>1</v>
      </c>
      <c r="G56" s="100">
        <v>1</v>
      </c>
      <c r="H56" s="100">
        <v>1</v>
      </c>
      <c r="I56" s="100">
        <v>3</v>
      </c>
      <c r="J56" s="100">
        <v>4</v>
      </c>
      <c r="K56" s="100">
        <v>0</v>
      </c>
      <c r="L56" s="100">
        <v>0</v>
      </c>
      <c r="M56" s="100">
        <v>0</v>
      </c>
      <c r="N56" s="133">
        <f t="shared" si="7"/>
        <v>12</v>
      </c>
      <c r="O56" s="100">
        <v>0</v>
      </c>
      <c r="P56" s="100">
        <v>0</v>
      </c>
      <c r="Q56" s="100">
        <v>0</v>
      </c>
      <c r="R56" s="100">
        <v>10</v>
      </c>
      <c r="S56" s="100">
        <v>5</v>
      </c>
      <c r="T56" s="100">
        <v>7</v>
      </c>
      <c r="U56" s="100">
        <v>7</v>
      </c>
      <c r="V56" s="100">
        <v>21</v>
      </c>
      <c r="W56" s="100">
        <v>28</v>
      </c>
      <c r="X56" s="100">
        <v>0</v>
      </c>
      <c r="Y56" s="100">
        <v>0</v>
      </c>
      <c r="Z56" s="100">
        <v>0</v>
      </c>
      <c r="AA56" s="133">
        <f t="shared" si="115"/>
        <v>78</v>
      </c>
      <c r="AB56" s="221">
        <v>0</v>
      </c>
      <c r="AC56" s="221">
        <v>0</v>
      </c>
      <c r="AD56" s="221">
        <v>0</v>
      </c>
      <c r="AE56" s="221">
        <v>0</v>
      </c>
      <c r="AF56" s="221">
        <v>0</v>
      </c>
      <c r="AG56" s="221">
        <v>0</v>
      </c>
      <c r="AH56" s="221">
        <v>0</v>
      </c>
      <c r="AI56" s="221">
        <v>0</v>
      </c>
      <c r="AJ56" s="221">
        <v>0</v>
      </c>
      <c r="AK56" s="221">
        <v>0</v>
      </c>
      <c r="AL56" s="221">
        <v>0</v>
      </c>
      <c r="AM56" s="221">
        <v>0</v>
      </c>
      <c r="AN56" s="133">
        <f t="shared" si="100"/>
        <v>0</v>
      </c>
      <c r="AO56" s="160"/>
      <c r="AP56" s="160"/>
      <c r="AQ56" s="160"/>
      <c r="AR56" s="160">
        <v>5</v>
      </c>
      <c r="AS56" s="160">
        <v>5</v>
      </c>
      <c r="AT56" s="160">
        <v>7</v>
      </c>
      <c r="AU56" s="160">
        <v>7</v>
      </c>
      <c r="AV56" s="160">
        <v>7</v>
      </c>
      <c r="AW56" s="160">
        <v>7</v>
      </c>
      <c r="AX56" s="160"/>
      <c r="AY56" s="294"/>
      <c r="AZ56" s="160"/>
      <c r="BA56" s="54">
        <f t="shared" si="101"/>
        <v>6.333333333333333</v>
      </c>
      <c r="BB56" s="311"/>
      <c r="BC56" s="311"/>
      <c r="BD56" s="311"/>
      <c r="BE56" s="311">
        <f t="shared" ref="BE56" si="151">IF(E56=0,0,(R56+AE56)/(E56*AR56)*100)</f>
        <v>100</v>
      </c>
      <c r="BF56" s="311">
        <f>IF(F56=0,0,(S56+AF56)/(F56*AS56)*100)</f>
        <v>100</v>
      </c>
      <c r="BG56" s="311">
        <f t="shared" ref="BG56" si="152">IF(G56=0,0,(T56+AG56)/(G56*AT56)*100)</f>
        <v>100</v>
      </c>
      <c r="BH56" s="311">
        <f t="shared" ref="BH56" si="153">IF(H56=0,0,(U56+AH56)/(H56*AU56)*100)</f>
        <v>100</v>
      </c>
      <c r="BI56" s="311">
        <f t="shared" ref="BI56" si="154">IF(I56=0,0,(V56+AI56)/(I56*AV56)*100)</f>
        <v>100</v>
      </c>
      <c r="BJ56" s="311">
        <f t="shared" ref="BJ56" si="155">IF(J56=0,0,(W56+AJ56)/(J56*AW56)*100)</f>
        <v>100</v>
      </c>
      <c r="BK56" s="311"/>
      <c r="BL56" s="311"/>
      <c r="BM56" s="311"/>
      <c r="BN56" s="53">
        <f t="shared" si="83"/>
        <v>100</v>
      </c>
    </row>
    <row r="57" spans="1:66" ht="16.5" customHeight="1">
      <c r="A57" s="310" t="s">
        <v>109</v>
      </c>
      <c r="B57" s="100">
        <v>0</v>
      </c>
      <c r="C57" s="100">
        <v>2</v>
      </c>
      <c r="D57" s="100">
        <v>1</v>
      </c>
      <c r="E57" s="100">
        <v>2</v>
      </c>
      <c r="F57" s="100">
        <v>1</v>
      </c>
      <c r="G57" s="100">
        <v>0</v>
      </c>
      <c r="H57" s="100">
        <v>0</v>
      </c>
      <c r="I57" s="100">
        <v>2</v>
      </c>
      <c r="J57" s="100">
        <v>0</v>
      </c>
      <c r="K57" s="100">
        <v>0</v>
      </c>
      <c r="L57" s="100">
        <v>0</v>
      </c>
      <c r="M57" s="100">
        <v>0</v>
      </c>
      <c r="N57" s="133">
        <f t="shared" si="7"/>
        <v>8</v>
      </c>
      <c r="O57" s="100">
        <v>0</v>
      </c>
      <c r="P57" s="100">
        <v>10</v>
      </c>
      <c r="Q57" s="100">
        <v>5</v>
      </c>
      <c r="R57" s="100">
        <v>10</v>
      </c>
      <c r="S57" s="100">
        <v>6</v>
      </c>
      <c r="T57" s="100">
        <v>0</v>
      </c>
      <c r="U57" s="100">
        <v>0</v>
      </c>
      <c r="V57" s="100">
        <v>12</v>
      </c>
      <c r="W57" s="100">
        <v>0</v>
      </c>
      <c r="X57" s="100">
        <v>0</v>
      </c>
      <c r="Y57" s="100">
        <v>0</v>
      </c>
      <c r="Z57" s="100">
        <v>0</v>
      </c>
      <c r="AA57" s="133">
        <f t="shared" si="115"/>
        <v>43</v>
      </c>
      <c r="AB57" s="336">
        <v>0</v>
      </c>
      <c r="AC57" s="336">
        <v>0</v>
      </c>
      <c r="AD57" s="336">
        <v>0</v>
      </c>
      <c r="AE57" s="336">
        <v>0</v>
      </c>
      <c r="AF57" s="336">
        <v>0</v>
      </c>
      <c r="AG57" s="336">
        <v>0</v>
      </c>
      <c r="AH57" s="336">
        <v>0</v>
      </c>
      <c r="AI57" s="336">
        <v>0</v>
      </c>
      <c r="AJ57" s="336">
        <v>0</v>
      </c>
      <c r="AK57" s="336">
        <v>0</v>
      </c>
      <c r="AL57" s="336">
        <v>0</v>
      </c>
      <c r="AM57" s="336">
        <v>0</v>
      </c>
      <c r="AN57" s="133">
        <f t="shared" si="100"/>
        <v>0</v>
      </c>
      <c r="AO57" s="294"/>
      <c r="AP57" s="160">
        <v>8</v>
      </c>
      <c r="AQ57" s="160">
        <v>8</v>
      </c>
      <c r="AR57" s="160">
        <v>8</v>
      </c>
      <c r="AS57" s="160">
        <v>10</v>
      </c>
      <c r="AT57" s="160"/>
      <c r="AU57" s="160"/>
      <c r="AV57" s="160">
        <v>10</v>
      </c>
      <c r="AW57" s="160"/>
      <c r="AX57" s="160"/>
      <c r="AY57" s="160"/>
      <c r="AZ57" s="160"/>
      <c r="BA57" s="54">
        <f t="shared" si="101"/>
        <v>8.8000000000000007</v>
      </c>
      <c r="BB57" s="311"/>
      <c r="BC57" s="311">
        <f t="shared" ref="BC57:BC69" si="156">IF(C57=0,0,(P57+AC57)/(C57*AP57)*100)</f>
        <v>62.5</v>
      </c>
      <c r="BD57" s="311">
        <f t="shared" ref="BD57:BD70" si="157">IF(D57=0,0,(Q57+AD57)/(D57*AQ57)*100)</f>
        <v>62.5</v>
      </c>
      <c r="BE57" s="311">
        <f t="shared" ref="BE57:BE70" si="158">IF(E57=0,0,(R57+AE57)/(E57*AR57)*100)</f>
        <v>62.5</v>
      </c>
      <c r="BF57" s="311">
        <f t="shared" ref="BF57:BF70" si="159">IF(F57=0,0,(S57+AF57)/(F57*AS57)*100)</f>
        <v>60</v>
      </c>
      <c r="BG57" s="311"/>
      <c r="BH57" s="311"/>
      <c r="BI57" s="311">
        <f t="shared" ref="BI57:BI70" si="160">IF(I57=0,0,(V57+AI57)/(I57*AV57)*100)</f>
        <v>60</v>
      </c>
      <c r="BJ57" s="311"/>
      <c r="BK57" s="311"/>
      <c r="BL57" s="311"/>
      <c r="BM57" s="311"/>
      <c r="BN57" s="53">
        <f t="shared" si="83"/>
        <v>61.5</v>
      </c>
    </row>
    <row r="58" spans="1:66" ht="16.5" customHeight="1">
      <c r="A58" s="310" t="s">
        <v>110</v>
      </c>
      <c r="B58" s="100">
        <v>0</v>
      </c>
      <c r="C58" s="100">
        <v>0</v>
      </c>
      <c r="D58" s="100">
        <v>1</v>
      </c>
      <c r="E58" s="100">
        <v>3</v>
      </c>
      <c r="F58" s="100">
        <v>2</v>
      </c>
      <c r="G58" s="100">
        <v>4</v>
      </c>
      <c r="H58" s="100">
        <v>4</v>
      </c>
      <c r="I58" s="100">
        <v>2</v>
      </c>
      <c r="J58" s="100">
        <v>0</v>
      </c>
      <c r="K58" s="100">
        <v>0</v>
      </c>
      <c r="L58" s="100">
        <v>0</v>
      </c>
      <c r="M58" s="100">
        <v>0</v>
      </c>
      <c r="N58" s="133">
        <f t="shared" si="7"/>
        <v>16</v>
      </c>
      <c r="O58" s="100">
        <v>0</v>
      </c>
      <c r="P58" s="100">
        <v>0</v>
      </c>
      <c r="Q58" s="100">
        <v>5</v>
      </c>
      <c r="R58" s="100">
        <v>15</v>
      </c>
      <c r="S58" s="100">
        <v>12</v>
      </c>
      <c r="T58" s="100">
        <v>24</v>
      </c>
      <c r="U58" s="100">
        <v>24</v>
      </c>
      <c r="V58" s="100">
        <v>12</v>
      </c>
      <c r="W58" s="100">
        <v>0</v>
      </c>
      <c r="X58" s="100">
        <v>0</v>
      </c>
      <c r="Y58" s="100">
        <v>0</v>
      </c>
      <c r="Z58" s="100">
        <v>0</v>
      </c>
      <c r="AA58" s="133">
        <f t="shared" si="115"/>
        <v>92</v>
      </c>
      <c r="AB58" s="336">
        <v>0</v>
      </c>
      <c r="AC58" s="336">
        <v>0</v>
      </c>
      <c r="AD58" s="336">
        <v>0</v>
      </c>
      <c r="AE58" s="336">
        <v>0</v>
      </c>
      <c r="AF58" s="336">
        <v>0</v>
      </c>
      <c r="AG58" s="336">
        <v>0</v>
      </c>
      <c r="AH58" s="336">
        <v>0</v>
      </c>
      <c r="AI58" s="336">
        <v>0</v>
      </c>
      <c r="AJ58" s="336">
        <v>0</v>
      </c>
      <c r="AK58" s="336">
        <v>0</v>
      </c>
      <c r="AL58" s="336">
        <v>0</v>
      </c>
      <c r="AM58" s="336">
        <v>0</v>
      </c>
      <c r="AN58" s="133">
        <f t="shared" si="100"/>
        <v>0</v>
      </c>
      <c r="AO58" s="160"/>
      <c r="AP58" s="160"/>
      <c r="AQ58" s="160">
        <v>5</v>
      </c>
      <c r="AR58" s="160">
        <v>5</v>
      </c>
      <c r="AS58" s="160">
        <v>6</v>
      </c>
      <c r="AT58" s="160">
        <v>6</v>
      </c>
      <c r="AU58" s="160">
        <v>6</v>
      </c>
      <c r="AV58" s="160">
        <v>6</v>
      </c>
      <c r="AW58" s="160"/>
      <c r="AX58" s="160"/>
      <c r="AY58" s="160"/>
      <c r="AZ58" s="160"/>
      <c r="BA58" s="54">
        <f t="shared" si="101"/>
        <v>5.666666666666667</v>
      </c>
      <c r="BB58" s="311"/>
      <c r="BC58" s="311"/>
      <c r="BD58" s="311">
        <f t="shared" si="157"/>
        <v>100</v>
      </c>
      <c r="BE58" s="311">
        <f t="shared" si="158"/>
        <v>100</v>
      </c>
      <c r="BF58" s="311">
        <f t="shared" si="159"/>
        <v>100</v>
      </c>
      <c r="BG58" s="311">
        <f t="shared" ref="BG58:BG70" si="161">IF(G58=0,0,(T58+AG58)/(G58*AT58)*100)</f>
        <v>100</v>
      </c>
      <c r="BH58" s="311">
        <f t="shared" ref="BH58:BH70" si="162">IF(H58=0,0,(U58+AH58)/(H58*AU58)*100)</f>
        <v>100</v>
      </c>
      <c r="BI58" s="311">
        <f t="shared" si="160"/>
        <v>100</v>
      </c>
      <c r="BJ58" s="311"/>
      <c r="BK58" s="311"/>
      <c r="BL58" s="311"/>
      <c r="BM58" s="311"/>
      <c r="BN58" s="53">
        <f t="shared" si="83"/>
        <v>100</v>
      </c>
    </row>
    <row r="59" spans="1:66" ht="16.5" customHeight="1">
      <c r="A59" s="310" t="s">
        <v>111</v>
      </c>
      <c r="B59" s="100">
        <v>0</v>
      </c>
      <c r="C59" s="100">
        <v>0</v>
      </c>
      <c r="D59" s="100">
        <v>0</v>
      </c>
      <c r="E59" s="100">
        <v>0</v>
      </c>
      <c r="F59" s="100">
        <v>0</v>
      </c>
      <c r="G59" s="100">
        <v>1</v>
      </c>
      <c r="H59" s="100">
        <v>1</v>
      </c>
      <c r="I59" s="100">
        <v>1</v>
      </c>
      <c r="J59" s="100">
        <v>0</v>
      </c>
      <c r="K59" s="100">
        <v>0</v>
      </c>
      <c r="L59" s="100">
        <v>0</v>
      </c>
      <c r="M59" s="100">
        <v>0</v>
      </c>
      <c r="N59" s="133">
        <f t="shared" si="7"/>
        <v>3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6</v>
      </c>
      <c r="U59" s="100">
        <v>6</v>
      </c>
      <c r="V59" s="100">
        <v>6</v>
      </c>
      <c r="W59" s="100">
        <v>0</v>
      </c>
      <c r="X59" s="100">
        <v>0</v>
      </c>
      <c r="Y59" s="100">
        <v>0</v>
      </c>
      <c r="Z59" s="100">
        <v>0</v>
      </c>
      <c r="AA59" s="133">
        <f t="shared" si="115"/>
        <v>18</v>
      </c>
      <c r="AB59" s="336">
        <v>0</v>
      </c>
      <c r="AC59" s="336">
        <v>0</v>
      </c>
      <c r="AD59" s="336">
        <v>0</v>
      </c>
      <c r="AE59" s="336">
        <v>0</v>
      </c>
      <c r="AF59" s="336">
        <v>0</v>
      </c>
      <c r="AG59" s="336">
        <v>0</v>
      </c>
      <c r="AH59" s="336">
        <v>0</v>
      </c>
      <c r="AI59" s="336">
        <v>0</v>
      </c>
      <c r="AJ59" s="336">
        <v>0</v>
      </c>
      <c r="AK59" s="336">
        <v>0</v>
      </c>
      <c r="AL59" s="336">
        <v>0</v>
      </c>
      <c r="AM59" s="336">
        <v>0</v>
      </c>
      <c r="AN59" s="133">
        <f t="shared" si="100"/>
        <v>0</v>
      </c>
      <c r="AO59" s="160"/>
      <c r="AP59" s="160"/>
      <c r="AQ59" s="160"/>
      <c r="AR59" s="160"/>
      <c r="AS59" s="160"/>
      <c r="AT59" s="160">
        <v>6</v>
      </c>
      <c r="AU59" s="160">
        <v>6</v>
      </c>
      <c r="AV59" s="160">
        <v>6</v>
      </c>
      <c r="AW59" s="160"/>
      <c r="AX59" s="160"/>
      <c r="AY59" s="160"/>
      <c r="AZ59" s="160"/>
      <c r="BA59" s="54">
        <f t="shared" si="101"/>
        <v>6</v>
      </c>
      <c r="BB59" s="311"/>
      <c r="BC59" s="311"/>
      <c r="BD59" s="311"/>
      <c r="BE59" s="311"/>
      <c r="BF59" s="311"/>
      <c r="BG59" s="311">
        <f t="shared" si="161"/>
        <v>100</v>
      </c>
      <c r="BH59" s="311">
        <f t="shared" si="162"/>
        <v>100</v>
      </c>
      <c r="BI59" s="311">
        <f t="shared" si="160"/>
        <v>100</v>
      </c>
      <c r="BJ59" s="311"/>
      <c r="BK59" s="311"/>
      <c r="BL59" s="311"/>
      <c r="BM59" s="311"/>
      <c r="BN59" s="53">
        <f t="shared" si="83"/>
        <v>100</v>
      </c>
    </row>
    <row r="60" spans="1:66" ht="16.5" customHeight="1">
      <c r="A60" s="310" t="s">
        <v>112</v>
      </c>
      <c r="B60" s="100">
        <v>1</v>
      </c>
      <c r="C60" s="100">
        <v>2</v>
      </c>
      <c r="D60" s="100">
        <v>1</v>
      </c>
      <c r="E60" s="100">
        <v>1</v>
      </c>
      <c r="F60" s="100">
        <v>1</v>
      </c>
      <c r="G60" s="100">
        <v>3</v>
      </c>
      <c r="H60" s="100">
        <v>1</v>
      </c>
      <c r="I60" s="100">
        <v>0</v>
      </c>
      <c r="J60" s="100">
        <v>4</v>
      </c>
      <c r="K60" s="100">
        <v>0</v>
      </c>
      <c r="L60" s="100">
        <v>0</v>
      </c>
      <c r="M60" s="100">
        <v>0</v>
      </c>
      <c r="N60" s="133">
        <f t="shared" si="7"/>
        <v>14</v>
      </c>
      <c r="O60" s="100">
        <v>5</v>
      </c>
      <c r="P60" s="100">
        <v>12</v>
      </c>
      <c r="Q60" s="100">
        <v>7</v>
      </c>
      <c r="R60" s="100">
        <v>7</v>
      </c>
      <c r="S60" s="100">
        <v>5</v>
      </c>
      <c r="T60" s="100">
        <v>20</v>
      </c>
      <c r="U60" s="100">
        <v>6</v>
      </c>
      <c r="V60" s="100">
        <v>0</v>
      </c>
      <c r="W60" s="100">
        <v>24</v>
      </c>
      <c r="X60" s="100">
        <v>0</v>
      </c>
      <c r="Y60" s="100">
        <v>0</v>
      </c>
      <c r="Z60" s="100">
        <v>0</v>
      </c>
      <c r="AA60" s="133">
        <f t="shared" si="115"/>
        <v>86</v>
      </c>
      <c r="AB60" s="279">
        <v>0</v>
      </c>
      <c r="AC60" s="279">
        <v>0</v>
      </c>
      <c r="AD60" s="279">
        <v>0</v>
      </c>
      <c r="AE60" s="279">
        <v>0</v>
      </c>
      <c r="AF60" s="279">
        <v>0</v>
      </c>
      <c r="AG60" s="279">
        <v>0</v>
      </c>
      <c r="AH60" s="279">
        <v>0</v>
      </c>
      <c r="AI60" s="279">
        <v>0</v>
      </c>
      <c r="AJ60" s="279">
        <v>0</v>
      </c>
      <c r="AK60" s="279">
        <v>0</v>
      </c>
      <c r="AL60" s="279">
        <v>0</v>
      </c>
      <c r="AM60" s="279">
        <v>0</v>
      </c>
      <c r="AN60" s="133">
        <f t="shared" si="100"/>
        <v>0</v>
      </c>
      <c r="AO60" s="160">
        <v>6</v>
      </c>
      <c r="AP60" s="160">
        <v>7</v>
      </c>
      <c r="AQ60" s="160">
        <v>7</v>
      </c>
      <c r="AR60" s="160">
        <v>7</v>
      </c>
      <c r="AS60" s="160">
        <v>6</v>
      </c>
      <c r="AT60" s="160">
        <v>7</v>
      </c>
      <c r="AU60" s="160">
        <v>7</v>
      </c>
      <c r="AV60" s="160"/>
      <c r="AW60" s="160">
        <v>7</v>
      </c>
      <c r="AX60" s="160"/>
      <c r="AY60" s="160"/>
      <c r="AZ60" s="160"/>
      <c r="BA60" s="54">
        <f t="shared" si="101"/>
        <v>6.75</v>
      </c>
      <c r="BB60" s="311">
        <f t="shared" ref="BB60:BB73" si="163">IF(B60=0,0,(O60+AB60)/(B60*AO60)*100)</f>
        <v>83.333333333333343</v>
      </c>
      <c r="BC60" s="311">
        <f t="shared" si="156"/>
        <v>85.714285714285708</v>
      </c>
      <c r="BD60" s="311">
        <f t="shared" si="157"/>
        <v>100</v>
      </c>
      <c r="BE60" s="311">
        <f t="shared" si="158"/>
        <v>100</v>
      </c>
      <c r="BF60" s="311">
        <f t="shared" si="159"/>
        <v>83.333333333333343</v>
      </c>
      <c r="BG60" s="311">
        <f t="shared" si="161"/>
        <v>95.238095238095227</v>
      </c>
      <c r="BH60" s="311">
        <f t="shared" si="162"/>
        <v>85.714285714285708</v>
      </c>
      <c r="BI60" s="311"/>
      <c r="BJ60" s="311">
        <f t="shared" ref="BJ60:BJ69" si="164">IF(J60=0,0,(W60+AJ60)/(J60*AW60)*100)</f>
        <v>85.714285714285708</v>
      </c>
      <c r="BK60" s="311"/>
      <c r="BL60" s="311"/>
      <c r="BM60" s="311"/>
      <c r="BN60" s="53">
        <f t="shared" si="83"/>
        <v>89.880952380952365</v>
      </c>
    </row>
    <row r="61" spans="1:66" ht="16.5" customHeight="1">
      <c r="A61" s="310" t="s">
        <v>113</v>
      </c>
      <c r="B61" s="100">
        <v>1</v>
      </c>
      <c r="C61" s="100">
        <v>1</v>
      </c>
      <c r="D61" s="100">
        <v>2</v>
      </c>
      <c r="E61" s="100">
        <v>1</v>
      </c>
      <c r="F61" s="100">
        <v>2</v>
      </c>
      <c r="G61" s="100">
        <v>3</v>
      </c>
      <c r="H61" s="100">
        <v>1</v>
      </c>
      <c r="I61" s="100">
        <v>1</v>
      </c>
      <c r="J61" s="100">
        <v>1</v>
      </c>
      <c r="K61" s="100">
        <v>0</v>
      </c>
      <c r="L61" s="100">
        <v>0</v>
      </c>
      <c r="M61" s="100">
        <v>0</v>
      </c>
      <c r="N61" s="133">
        <f t="shared" si="7"/>
        <v>13</v>
      </c>
      <c r="O61" s="100">
        <v>4</v>
      </c>
      <c r="P61" s="100">
        <v>5</v>
      </c>
      <c r="Q61" s="100">
        <v>10</v>
      </c>
      <c r="R61" s="100">
        <v>5</v>
      </c>
      <c r="S61" s="100">
        <v>12</v>
      </c>
      <c r="T61" s="100">
        <v>24</v>
      </c>
      <c r="U61" s="100">
        <v>8</v>
      </c>
      <c r="V61" s="100">
        <v>8</v>
      </c>
      <c r="W61" s="100">
        <v>8</v>
      </c>
      <c r="X61" s="100">
        <v>0</v>
      </c>
      <c r="Y61" s="100">
        <v>0</v>
      </c>
      <c r="Z61" s="100">
        <v>0</v>
      </c>
      <c r="AA61" s="133">
        <f t="shared" si="115"/>
        <v>84</v>
      </c>
      <c r="AB61" s="279">
        <v>0</v>
      </c>
      <c r="AC61" s="279">
        <v>0</v>
      </c>
      <c r="AD61" s="279">
        <v>0</v>
      </c>
      <c r="AE61" s="279">
        <v>0</v>
      </c>
      <c r="AF61" s="279">
        <v>0</v>
      </c>
      <c r="AG61" s="279">
        <v>0</v>
      </c>
      <c r="AH61" s="279">
        <v>0</v>
      </c>
      <c r="AI61" s="279">
        <v>0</v>
      </c>
      <c r="AJ61" s="279">
        <v>0</v>
      </c>
      <c r="AK61" s="279">
        <v>0</v>
      </c>
      <c r="AL61" s="279">
        <v>0</v>
      </c>
      <c r="AM61" s="279">
        <v>0</v>
      </c>
      <c r="AN61" s="133">
        <f t="shared" si="100"/>
        <v>0</v>
      </c>
      <c r="AO61" s="160">
        <v>4</v>
      </c>
      <c r="AP61" s="160">
        <v>5</v>
      </c>
      <c r="AQ61" s="160">
        <v>5</v>
      </c>
      <c r="AR61" s="160">
        <v>5</v>
      </c>
      <c r="AS61" s="160">
        <v>6</v>
      </c>
      <c r="AT61" s="160">
        <v>8</v>
      </c>
      <c r="AU61" s="160">
        <v>8</v>
      </c>
      <c r="AV61" s="160">
        <v>8</v>
      </c>
      <c r="AW61" s="160">
        <v>8</v>
      </c>
      <c r="AX61" s="294"/>
      <c r="AY61" s="294"/>
      <c r="AZ61" s="160"/>
      <c r="BA61" s="54">
        <f t="shared" si="101"/>
        <v>6.333333333333333</v>
      </c>
      <c r="BB61" s="311">
        <f t="shared" si="163"/>
        <v>100</v>
      </c>
      <c r="BC61" s="311">
        <f t="shared" si="156"/>
        <v>100</v>
      </c>
      <c r="BD61" s="311">
        <f t="shared" si="157"/>
        <v>100</v>
      </c>
      <c r="BE61" s="311">
        <f t="shared" si="158"/>
        <v>100</v>
      </c>
      <c r="BF61" s="311">
        <f t="shared" si="159"/>
        <v>100</v>
      </c>
      <c r="BG61" s="311">
        <f t="shared" si="161"/>
        <v>100</v>
      </c>
      <c r="BH61" s="311">
        <f t="shared" si="162"/>
        <v>100</v>
      </c>
      <c r="BI61" s="311">
        <f t="shared" si="160"/>
        <v>100</v>
      </c>
      <c r="BJ61" s="311">
        <f t="shared" si="164"/>
        <v>100</v>
      </c>
      <c r="BK61" s="311"/>
      <c r="BL61" s="311"/>
      <c r="BM61" s="311"/>
      <c r="BN61" s="53">
        <f t="shared" si="83"/>
        <v>100</v>
      </c>
    </row>
    <row r="62" spans="1:66" ht="16.5" customHeight="1">
      <c r="A62" s="310" t="s">
        <v>114</v>
      </c>
      <c r="B62" s="100">
        <v>3</v>
      </c>
      <c r="C62" s="100">
        <v>6</v>
      </c>
      <c r="D62" s="100">
        <v>5</v>
      </c>
      <c r="E62" s="100">
        <v>4</v>
      </c>
      <c r="F62" s="100">
        <v>9</v>
      </c>
      <c r="G62" s="100">
        <v>3</v>
      </c>
      <c r="H62" s="100">
        <v>11</v>
      </c>
      <c r="I62" s="100">
        <v>8</v>
      </c>
      <c r="J62" s="100">
        <v>6</v>
      </c>
      <c r="K62" s="100">
        <v>0</v>
      </c>
      <c r="L62" s="100">
        <v>0</v>
      </c>
      <c r="M62" s="100">
        <v>0</v>
      </c>
      <c r="N62" s="133">
        <f t="shared" si="7"/>
        <v>55</v>
      </c>
      <c r="O62" s="100">
        <v>13</v>
      </c>
      <c r="P62" s="100">
        <v>32</v>
      </c>
      <c r="Q62" s="100">
        <v>27</v>
      </c>
      <c r="R62" s="100">
        <v>21</v>
      </c>
      <c r="S62" s="100">
        <v>38</v>
      </c>
      <c r="T62" s="100">
        <v>19</v>
      </c>
      <c r="U62" s="100">
        <v>69</v>
      </c>
      <c r="V62" s="100">
        <v>50</v>
      </c>
      <c r="W62" s="100">
        <v>39</v>
      </c>
      <c r="X62" s="100">
        <v>0</v>
      </c>
      <c r="Y62" s="100">
        <v>0</v>
      </c>
      <c r="Z62" s="100">
        <v>0</v>
      </c>
      <c r="AA62" s="133">
        <f t="shared" si="115"/>
        <v>308</v>
      </c>
      <c r="AB62" s="279">
        <v>0</v>
      </c>
      <c r="AC62" s="279">
        <v>0</v>
      </c>
      <c r="AD62" s="279">
        <v>0</v>
      </c>
      <c r="AE62" s="279">
        <v>0</v>
      </c>
      <c r="AF62" s="279">
        <v>0</v>
      </c>
      <c r="AG62" s="279">
        <v>0</v>
      </c>
      <c r="AH62" s="279">
        <v>0</v>
      </c>
      <c r="AI62" s="279">
        <v>0</v>
      </c>
      <c r="AJ62" s="279">
        <v>0</v>
      </c>
      <c r="AK62" s="279">
        <v>0</v>
      </c>
      <c r="AL62" s="279">
        <v>0</v>
      </c>
      <c r="AM62" s="279">
        <v>0</v>
      </c>
      <c r="AN62" s="133">
        <f t="shared" si="100"/>
        <v>0</v>
      </c>
      <c r="AO62" s="160">
        <v>5</v>
      </c>
      <c r="AP62" s="160">
        <v>6</v>
      </c>
      <c r="AQ62" s="160">
        <v>6</v>
      </c>
      <c r="AR62" s="160">
        <v>6</v>
      </c>
      <c r="AS62" s="160">
        <v>5</v>
      </c>
      <c r="AT62" s="160">
        <v>7</v>
      </c>
      <c r="AU62" s="160">
        <v>7</v>
      </c>
      <c r="AV62" s="160">
        <v>7</v>
      </c>
      <c r="AW62" s="160">
        <v>7</v>
      </c>
      <c r="AX62" s="160"/>
      <c r="AY62" s="160"/>
      <c r="AZ62" s="160"/>
      <c r="BA62" s="54">
        <f t="shared" si="101"/>
        <v>6.2222222222222223</v>
      </c>
      <c r="BB62" s="311">
        <f t="shared" si="163"/>
        <v>86.666666666666671</v>
      </c>
      <c r="BC62" s="311">
        <f t="shared" si="156"/>
        <v>88.888888888888886</v>
      </c>
      <c r="BD62" s="311">
        <f t="shared" si="157"/>
        <v>90</v>
      </c>
      <c r="BE62" s="311">
        <f t="shared" si="158"/>
        <v>87.5</v>
      </c>
      <c r="BF62" s="311">
        <f t="shared" si="159"/>
        <v>84.444444444444443</v>
      </c>
      <c r="BG62" s="311">
        <f t="shared" si="161"/>
        <v>90.476190476190482</v>
      </c>
      <c r="BH62" s="311">
        <f t="shared" si="162"/>
        <v>89.610389610389603</v>
      </c>
      <c r="BI62" s="311">
        <f t="shared" si="160"/>
        <v>89.285714285714292</v>
      </c>
      <c r="BJ62" s="311">
        <f t="shared" si="164"/>
        <v>92.857142857142861</v>
      </c>
      <c r="BK62" s="311"/>
      <c r="BL62" s="311"/>
      <c r="BM62" s="311"/>
      <c r="BN62" s="53">
        <f t="shared" si="83"/>
        <v>88.858826358826363</v>
      </c>
    </row>
    <row r="63" spans="1:66" ht="16.5" customHeight="1">
      <c r="A63" s="310" t="s">
        <v>115</v>
      </c>
      <c r="B63" s="100">
        <v>1</v>
      </c>
      <c r="C63" s="100">
        <v>2</v>
      </c>
      <c r="D63" s="100">
        <v>3</v>
      </c>
      <c r="E63" s="100">
        <v>10</v>
      </c>
      <c r="F63" s="100">
        <v>3</v>
      </c>
      <c r="G63" s="100">
        <v>10</v>
      </c>
      <c r="H63" s="100">
        <v>8</v>
      </c>
      <c r="I63" s="100">
        <v>12</v>
      </c>
      <c r="J63" s="100">
        <v>16</v>
      </c>
      <c r="K63" s="100">
        <v>0</v>
      </c>
      <c r="L63" s="100">
        <v>0</v>
      </c>
      <c r="M63" s="100">
        <v>0</v>
      </c>
      <c r="N63" s="133">
        <f t="shared" si="7"/>
        <v>65</v>
      </c>
      <c r="O63" s="100">
        <v>1</v>
      </c>
      <c r="P63" s="100">
        <v>14</v>
      </c>
      <c r="Q63" s="100">
        <v>21</v>
      </c>
      <c r="R63" s="100">
        <v>39</v>
      </c>
      <c r="S63" s="100">
        <v>21</v>
      </c>
      <c r="T63" s="100">
        <v>80</v>
      </c>
      <c r="U63" s="100">
        <v>51</v>
      </c>
      <c r="V63" s="100">
        <v>25</v>
      </c>
      <c r="W63" s="100">
        <v>4</v>
      </c>
      <c r="X63" s="100">
        <v>0</v>
      </c>
      <c r="Y63" s="100">
        <v>0</v>
      </c>
      <c r="Z63" s="100">
        <v>0</v>
      </c>
      <c r="AA63" s="133">
        <f t="shared" si="115"/>
        <v>256</v>
      </c>
      <c r="AB63" s="279">
        <v>4</v>
      </c>
      <c r="AC63" s="279">
        <v>0</v>
      </c>
      <c r="AD63" s="279">
        <v>0</v>
      </c>
      <c r="AE63" s="279">
        <v>0</v>
      </c>
      <c r="AF63" s="279">
        <v>0</v>
      </c>
      <c r="AG63" s="279">
        <v>0</v>
      </c>
      <c r="AH63" s="279">
        <v>2</v>
      </c>
      <c r="AI63" s="279">
        <v>4</v>
      </c>
      <c r="AJ63" s="279">
        <v>0</v>
      </c>
      <c r="AK63" s="279">
        <v>0</v>
      </c>
      <c r="AL63" s="279">
        <v>0</v>
      </c>
      <c r="AM63" s="279">
        <v>0</v>
      </c>
      <c r="AN63" s="133">
        <f t="shared" si="100"/>
        <v>10</v>
      </c>
      <c r="AO63" s="160">
        <v>5</v>
      </c>
      <c r="AP63" s="160">
        <v>7</v>
      </c>
      <c r="AQ63" s="160">
        <v>7</v>
      </c>
      <c r="AR63" s="160">
        <v>7</v>
      </c>
      <c r="AS63" s="160">
        <v>7</v>
      </c>
      <c r="AT63" s="160">
        <v>8</v>
      </c>
      <c r="AU63" s="160">
        <v>9</v>
      </c>
      <c r="AV63" s="160">
        <v>9</v>
      </c>
      <c r="AW63" s="160">
        <v>9</v>
      </c>
      <c r="AX63" s="160"/>
      <c r="AY63" s="160"/>
      <c r="AZ63" s="160"/>
      <c r="BA63" s="54">
        <f t="shared" si="101"/>
        <v>7.5555555555555554</v>
      </c>
      <c r="BB63" s="311">
        <f t="shared" si="163"/>
        <v>100</v>
      </c>
      <c r="BC63" s="311">
        <f t="shared" si="156"/>
        <v>100</v>
      </c>
      <c r="BD63" s="311">
        <f t="shared" si="157"/>
        <v>100</v>
      </c>
      <c r="BE63" s="311">
        <f t="shared" si="158"/>
        <v>55.714285714285715</v>
      </c>
      <c r="BF63" s="311">
        <f t="shared" si="159"/>
        <v>100</v>
      </c>
      <c r="BG63" s="311">
        <f t="shared" si="161"/>
        <v>100</v>
      </c>
      <c r="BH63" s="311">
        <f t="shared" si="162"/>
        <v>73.611111111111114</v>
      </c>
      <c r="BI63" s="311">
        <f t="shared" si="160"/>
        <v>26.851851851851855</v>
      </c>
      <c r="BJ63" s="311">
        <f t="shared" si="164"/>
        <v>2.7777777777777777</v>
      </c>
      <c r="BK63" s="311"/>
      <c r="BL63" s="311"/>
      <c r="BM63" s="311"/>
      <c r="BN63" s="53">
        <f t="shared" si="83"/>
        <v>73.217225161669617</v>
      </c>
    </row>
    <row r="64" spans="1:66" ht="16.5" customHeight="1">
      <c r="A64" s="310" t="s">
        <v>116</v>
      </c>
      <c r="B64" s="100">
        <v>0</v>
      </c>
      <c r="C64" s="100">
        <v>2</v>
      </c>
      <c r="D64" s="100">
        <v>3</v>
      </c>
      <c r="E64" s="100">
        <v>3</v>
      </c>
      <c r="F64" s="100">
        <v>5</v>
      </c>
      <c r="G64" s="100">
        <v>6</v>
      </c>
      <c r="H64" s="100">
        <v>2</v>
      </c>
      <c r="I64" s="100">
        <v>2</v>
      </c>
      <c r="J64" s="100">
        <v>2</v>
      </c>
      <c r="K64" s="100">
        <v>0</v>
      </c>
      <c r="L64" s="100">
        <v>0</v>
      </c>
      <c r="M64" s="100">
        <v>0</v>
      </c>
      <c r="N64" s="133">
        <f t="shared" si="7"/>
        <v>25</v>
      </c>
      <c r="O64" s="100">
        <v>0</v>
      </c>
      <c r="P64" s="100">
        <v>10</v>
      </c>
      <c r="Q64" s="100">
        <v>15</v>
      </c>
      <c r="R64" s="100">
        <v>15</v>
      </c>
      <c r="S64" s="100">
        <v>25</v>
      </c>
      <c r="T64" s="100">
        <v>24</v>
      </c>
      <c r="U64" s="100">
        <v>10</v>
      </c>
      <c r="V64" s="100">
        <v>10</v>
      </c>
      <c r="W64" s="100">
        <v>10</v>
      </c>
      <c r="X64" s="100">
        <v>0</v>
      </c>
      <c r="Y64" s="100">
        <v>0</v>
      </c>
      <c r="Z64" s="100">
        <v>0</v>
      </c>
      <c r="AA64" s="133">
        <f t="shared" si="115"/>
        <v>119</v>
      </c>
      <c r="AB64" s="279">
        <v>0</v>
      </c>
      <c r="AC64" s="279">
        <v>4</v>
      </c>
      <c r="AD64" s="279">
        <v>6</v>
      </c>
      <c r="AE64" s="279">
        <v>6</v>
      </c>
      <c r="AF64" s="279">
        <v>8</v>
      </c>
      <c r="AG64" s="279">
        <v>10</v>
      </c>
      <c r="AH64" s="279">
        <v>4</v>
      </c>
      <c r="AI64" s="279">
        <v>4</v>
      </c>
      <c r="AJ64" s="279">
        <v>4</v>
      </c>
      <c r="AK64" s="279">
        <v>0</v>
      </c>
      <c r="AL64" s="279">
        <v>0</v>
      </c>
      <c r="AM64" s="279">
        <v>0</v>
      </c>
      <c r="AN64" s="133">
        <f t="shared" si="100"/>
        <v>46</v>
      </c>
      <c r="AO64" s="160"/>
      <c r="AP64" s="160">
        <v>9</v>
      </c>
      <c r="AQ64" s="160">
        <v>9</v>
      </c>
      <c r="AR64" s="160">
        <v>9</v>
      </c>
      <c r="AS64" s="160">
        <v>8</v>
      </c>
      <c r="AT64" s="160">
        <v>8</v>
      </c>
      <c r="AU64" s="160">
        <v>8</v>
      </c>
      <c r="AV64" s="160">
        <v>8</v>
      </c>
      <c r="AW64" s="160">
        <v>8</v>
      </c>
      <c r="AX64" s="160"/>
      <c r="AY64" s="160"/>
      <c r="AZ64" s="160"/>
      <c r="BA64" s="54">
        <f t="shared" si="101"/>
        <v>8.375</v>
      </c>
      <c r="BB64" s="311"/>
      <c r="BC64" s="311">
        <f t="shared" si="156"/>
        <v>77.777777777777786</v>
      </c>
      <c r="BD64" s="311">
        <f t="shared" si="157"/>
        <v>77.777777777777786</v>
      </c>
      <c r="BE64" s="311">
        <f t="shared" si="158"/>
        <v>77.777777777777786</v>
      </c>
      <c r="BF64" s="311">
        <f t="shared" si="159"/>
        <v>82.5</v>
      </c>
      <c r="BG64" s="311">
        <f t="shared" si="161"/>
        <v>70.833333333333343</v>
      </c>
      <c r="BH64" s="311">
        <f t="shared" si="162"/>
        <v>87.5</v>
      </c>
      <c r="BI64" s="311">
        <f t="shared" si="160"/>
        <v>87.5</v>
      </c>
      <c r="BJ64" s="311">
        <f t="shared" si="164"/>
        <v>87.5</v>
      </c>
      <c r="BK64" s="311"/>
      <c r="BL64" s="311"/>
      <c r="BM64" s="311"/>
      <c r="BN64" s="53">
        <f t="shared" si="83"/>
        <v>81.145833333333343</v>
      </c>
    </row>
    <row r="65" spans="1:66" ht="16.5" customHeight="1">
      <c r="A65" s="310" t="s">
        <v>117</v>
      </c>
      <c r="B65" s="100">
        <v>0</v>
      </c>
      <c r="C65" s="100">
        <v>0</v>
      </c>
      <c r="D65" s="100">
        <v>3</v>
      </c>
      <c r="E65" s="100">
        <v>3</v>
      </c>
      <c r="F65" s="100">
        <v>6</v>
      </c>
      <c r="G65" s="100">
        <v>3</v>
      </c>
      <c r="H65" s="100">
        <v>2</v>
      </c>
      <c r="I65" s="100">
        <v>6</v>
      </c>
      <c r="J65" s="100">
        <v>10</v>
      </c>
      <c r="K65" s="100">
        <v>0</v>
      </c>
      <c r="L65" s="100">
        <v>0</v>
      </c>
      <c r="M65" s="100">
        <v>0</v>
      </c>
      <c r="N65" s="133">
        <f t="shared" si="7"/>
        <v>33</v>
      </c>
      <c r="O65" s="100">
        <v>0</v>
      </c>
      <c r="P65" s="100">
        <v>0</v>
      </c>
      <c r="Q65" s="100">
        <v>21</v>
      </c>
      <c r="R65" s="100">
        <v>21</v>
      </c>
      <c r="S65" s="100">
        <v>36</v>
      </c>
      <c r="T65" s="100">
        <v>21</v>
      </c>
      <c r="U65" s="100">
        <v>14</v>
      </c>
      <c r="V65" s="100">
        <v>42</v>
      </c>
      <c r="W65" s="100">
        <v>70</v>
      </c>
      <c r="X65" s="100">
        <v>0</v>
      </c>
      <c r="Y65" s="100">
        <v>0</v>
      </c>
      <c r="Z65" s="100">
        <v>0</v>
      </c>
      <c r="AA65" s="133">
        <f t="shared" si="115"/>
        <v>225</v>
      </c>
      <c r="AB65" s="279">
        <v>0</v>
      </c>
      <c r="AC65" s="279">
        <v>0</v>
      </c>
      <c r="AD65" s="279">
        <v>0</v>
      </c>
      <c r="AE65" s="279">
        <v>0</v>
      </c>
      <c r="AF65" s="279">
        <v>0</v>
      </c>
      <c r="AG65" s="279">
        <v>0</v>
      </c>
      <c r="AH65" s="279">
        <v>0</v>
      </c>
      <c r="AI65" s="279">
        <v>0</v>
      </c>
      <c r="AJ65" s="279">
        <v>0</v>
      </c>
      <c r="AK65" s="279">
        <v>0</v>
      </c>
      <c r="AL65" s="279">
        <v>0</v>
      </c>
      <c r="AM65" s="279">
        <v>0</v>
      </c>
      <c r="AN65" s="133">
        <f t="shared" si="100"/>
        <v>0</v>
      </c>
      <c r="AO65" s="160"/>
      <c r="AP65" s="160"/>
      <c r="AQ65" s="160">
        <v>9</v>
      </c>
      <c r="AR65" s="160">
        <v>9</v>
      </c>
      <c r="AS65" s="160">
        <v>9</v>
      </c>
      <c r="AT65" s="160">
        <v>9</v>
      </c>
      <c r="AU65" s="160">
        <v>10</v>
      </c>
      <c r="AV65" s="160">
        <v>10</v>
      </c>
      <c r="AW65" s="160">
        <v>10</v>
      </c>
      <c r="AX65" s="160"/>
      <c r="AY65" s="160"/>
      <c r="AZ65" s="160"/>
      <c r="BA65" s="54">
        <f t="shared" si="101"/>
        <v>9.4285714285714288</v>
      </c>
      <c r="BB65" s="311"/>
      <c r="BC65" s="311"/>
      <c r="BD65" s="311">
        <f t="shared" si="157"/>
        <v>77.777777777777786</v>
      </c>
      <c r="BE65" s="311">
        <f t="shared" si="158"/>
        <v>77.777777777777786</v>
      </c>
      <c r="BF65" s="311">
        <f t="shared" si="159"/>
        <v>66.666666666666657</v>
      </c>
      <c r="BG65" s="311">
        <f t="shared" si="161"/>
        <v>77.777777777777786</v>
      </c>
      <c r="BH65" s="311">
        <f t="shared" si="162"/>
        <v>70</v>
      </c>
      <c r="BI65" s="311">
        <f t="shared" si="160"/>
        <v>70</v>
      </c>
      <c r="BJ65" s="311">
        <f t="shared" si="164"/>
        <v>70</v>
      </c>
      <c r="BK65" s="311"/>
      <c r="BL65" s="311"/>
      <c r="BM65" s="311"/>
      <c r="BN65" s="53">
        <f t="shared" si="83"/>
        <v>72.857142857142861</v>
      </c>
    </row>
    <row r="66" spans="1:66" ht="16.5" customHeight="1">
      <c r="A66" s="312" t="s">
        <v>118</v>
      </c>
      <c r="B66" s="100">
        <v>0</v>
      </c>
      <c r="C66" s="100">
        <v>0</v>
      </c>
      <c r="D66" s="100">
        <v>1</v>
      </c>
      <c r="E66" s="100">
        <v>3</v>
      </c>
      <c r="F66" s="100">
        <v>3</v>
      </c>
      <c r="G66" s="100">
        <v>0</v>
      </c>
      <c r="H66" s="100">
        <v>3</v>
      </c>
      <c r="I66" s="100">
        <v>3</v>
      </c>
      <c r="J66" s="100">
        <v>4</v>
      </c>
      <c r="K66" s="100">
        <v>0</v>
      </c>
      <c r="L66" s="100">
        <v>0</v>
      </c>
      <c r="M66" s="100">
        <v>0</v>
      </c>
      <c r="N66" s="133">
        <f t="shared" si="7"/>
        <v>17</v>
      </c>
      <c r="O66" s="100">
        <v>0</v>
      </c>
      <c r="P66" s="100">
        <v>0</v>
      </c>
      <c r="Q66" s="100">
        <v>7</v>
      </c>
      <c r="R66" s="100">
        <v>21</v>
      </c>
      <c r="S66" s="100">
        <v>15</v>
      </c>
      <c r="T66" s="100">
        <v>0</v>
      </c>
      <c r="U66" s="100">
        <v>21</v>
      </c>
      <c r="V66" s="100">
        <v>21</v>
      </c>
      <c r="W66" s="100">
        <v>28</v>
      </c>
      <c r="X66" s="100">
        <v>0</v>
      </c>
      <c r="Y66" s="100">
        <v>0</v>
      </c>
      <c r="Z66" s="100">
        <v>0</v>
      </c>
      <c r="AA66" s="133">
        <f t="shared" si="115"/>
        <v>113</v>
      </c>
      <c r="AB66" s="279">
        <v>0</v>
      </c>
      <c r="AC66" s="279">
        <v>0</v>
      </c>
      <c r="AD66" s="279">
        <v>0</v>
      </c>
      <c r="AE66" s="279">
        <v>0</v>
      </c>
      <c r="AF66" s="279">
        <v>0</v>
      </c>
      <c r="AG66" s="279">
        <v>0</v>
      </c>
      <c r="AH66" s="279">
        <v>0</v>
      </c>
      <c r="AI66" s="279">
        <v>0</v>
      </c>
      <c r="AJ66" s="279">
        <v>0</v>
      </c>
      <c r="AK66" s="279">
        <v>0</v>
      </c>
      <c r="AL66" s="279">
        <v>0</v>
      </c>
      <c r="AM66" s="279">
        <v>0</v>
      </c>
      <c r="AN66" s="133">
        <f t="shared" si="100"/>
        <v>0</v>
      </c>
      <c r="AO66" s="160"/>
      <c r="AP66" s="160"/>
      <c r="AQ66" s="160">
        <v>7</v>
      </c>
      <c r="AR66" s="160">
        <v>7</v>
      </c>
      <c r="AS66" s="160">
        <v>5</v>
      </c>
      <c r="AT66" s="160"/>
      <c r="AU66" s="160">
        <v>7</v>
      </c>
      <c r="AV66" s="160">
        <v>7</v>
      </c>
      <c r="AW66" s="160">
        <v>7</v>
      </c>
      <c r="AX66" s="294"/>
      <c r="AY66" s="294"/>
      <c r="AZ66" s="160"/>
      <c r="BA66" s="54">
        <f t="shared" si="101"/>
        <v>6.666666666666667</v>
      </c>
      <c r="BB66" s="311"/>
      <c r="BC66" s="311"/>
      <c r="BD66" s="311">
        <f t="shared" si="157"/>
        <v>100</v>
      </c>
      <c r="BE66" s="311">
        <f t="shared" si="158"/>
        <v>100</v>
      </c>
      <c r="BF66" s="311">
        <f t="shared" si="159"/>
        <v>100</v>
      </c>
      <c r="BG66" s="311"/>
      <c r="BH66" s="311">
        <f t="shared" si="162"/>
        <v>100</v>
      </c>
      <c r="BI66" s="311">
        <f t="shared" si="160"/>
        <v>100</v>
      </c>
      <c r="BJ66" s="311">
        <f t="shared" si="164"/>
        <v>100</v>
      </c>
      <c r="BK66" s="311"/>
      <c r="BL66" s="311"/>
      <c r="BM66" s="311"/>
      <c r="BN66" s="53">
        <f t="shared" si="83"/>
        <v>100</v>
      </c>
    </row>
    <row r="67" spans="1:66" ht="16.5" customHeight="1">
      <c r="A67" s="310" t="s">
        <v>119</v>
      </c>
      <c r="B67" s="100">
        <v>0</v>
      </c>
      <c r="C67" s="100">
        <v>0</v>
      </c>
      <c r="D67" s="100">
        <v>0</v>
      </c>
      <c r="E67" s="100">
        <v>0</v>
      </c>
      <c r="F67" s="100">
        <v>1</v>
      </c>
      <c r="G67" s="100">
        <v>5</v>
      </c>
      <c r="H67" s="100">
        <v>4</v>
      </c>
      <c r="I67" s="100">
        <v>2</v>
      </c>
      <c r="J67" s="100">
        <v>4</v>
      </c>
      <c r="K67" s="100">
        <v>0</v>
      </c>
      <c r="L67" s="100">
        <v>0</v>
      </c>
      <c r="M67" s="100">
        <v>0</v>
      </c>
      <c r="N67" s="133">
        <f t="shared" si="7"/>
        <v>16</v>
      </c>
      <c r="O67" s="100">
        <v>0</v>
      </c>
      <c r="P67" s="100">
        <v>0</v>
      </c>
      <c r="Q67" s="100">
        <v>0</v>
      </c>
      <c r="R67" s="100">
        <v>0</v>
      </c>
      <c r="S67" s="100">
        <v>4</v>
      </c>
      <c r="T67" s="100">
        <v>30</v>
      </c>
      <c r="U67" s="100">
        <v>22</v>
      </c>
      <c r="V67" s="100">
        <v>12</v>
      </c>
      <c r="W67" s="100">
        <v>27</v>
      </c>
      <c r="X67" s="100">
        <v>0</v>
      </c>
      <c r="Y67" s="100">
        <v>0</v>
      </c>
      <c r="Z67" s="100">
        <v>0</v>
      </c>
      <c r="AA67" s="133">
        <f t="shared" si="115"/>
        <v>95</v>
      </c>
      <c r="AB67" s="279">
        <v>0</v>
      </c>
      <c r="AC67" s="279">
        <v>0</v>
      </c>
      <c r="AD67" s="279">
        <v>0</v>
      </c>
      <c r="AE67" s="279">
        <v>0</v>
      </c>
      <c r="AF67" s="279">
        <v>0</v>
      </c>
      <c r="AG67" s="279">
        <v>0</v>
      </c>
      <c r="AH67" s="279">
        <v>0</v>
      </c>
      <c r="AI67" s="279">
        <v>0</v>
      </c>
      <c r="AJ67" s="279">
        <v>0</v>
      </c>
      <c r="AK67" s="279">
        <v>0</v>
      </c>
      <c r="AL67" s="279">
        <v>0</v>
      </c>
      <c r="AM67" s="279">
        <v>0</v>
      </c>
      <c r="AN67" s="133">
        <f t="shared" si="100"/>
        <v>0</v>
      </c>
      <c r="AO67" s="160"/>
      <c r="AP67" s="160"/>
      <c r="AQ67" s="160"/>
      <c r="AR67" s="294"/>
      <c r="AS67" s="160">
        <v>9</v>
      </c>
      <c r="AT67" s="160">
        <v>9</v>
      </c>
      <c r="AU67" s="160">
        <v>9</v>
      </c>
      <c r="AV67" s="160">
        <v>9</v>
      </c>
      <c r="AW67" s="160">
        <v>9</v>
      </c>
      <c r="AX67" s="160"/>
      <c r="AY67" s="160"/>
      <c r="AZ67" s="160"/>
      <c r="BA67" s="54">
        <f t="shared" si="101"/>
        <v>9</v>
      </c>
      <c r="BB67" s="311"/>
      <c r="BC67" s="311"/>
      <c r="BD67" s="311"/>
      <c r="BE67" s="311"/>
      <c r="BF67" s="311">
        <f t="shared" si="159"/>
        <v>44.444444444444443</v>
      </c>
      <c r="BG67" s="311">
        <f t="shared" si="161"/>
        <v>66.666666666666657</v>
      </c>
      <c r="BH67" s="311">
        <f t="shared" si="162"/>
        <v>61.111111111111114</v>
      </c>
      <c r="BI67" s="311">
        <f t="shared" si="160"/>
        <v>66.666666666666657</v>
      </c>
      <c r="BJ67" s="311">
        <f t="shared" si="164"/>
        <v>75</v>
      </c>
      <c r="BK67" s="311"/>
      <c r="BL67" s="311"/>
      <c r="BM67" s="311"/>
      <c r="BN67" s="53">
        <f t="shared" si="83"/>
        <v>62.777777777777786</v>
      </c>
    </row>
    <row r="68" spans="1:66" ht="16.5" customHeight="1">
      <c r="A68" s="310" t="s">
        <v>120</v>
      </c>
      <c r="B68" s="100">
        <v>0</v>
      </c>
      <c r="C68" s="100">
        <v>0</v>
      </c>
      <c r="D68" s="100">
        <v>3</v>
      </c>
      <c r="E68" s="100">
        <v>4</v>
      </c>
      <c r="F68" s="100">
        <v>6</v>
      </c>
      <c r="G68" s="100">
        <v>7</v>
      </c>
      <c r="H68" s="100">
        <v>4</v>
      </c>
      <c r="I68" s="100">
        <v>8</v>
      </c>
      <c r="J68" s="100">
        <v>9</v>
      </c>
      <c r="K68" s="100">
        <v>0</v>
      </c>
      <c r="L68" s="100">
        <v>0</v>
      </c>
      <c r="M68" s="100">
        <v>0</v>
      </c>
      <c r="N68" s="133">
        <f t="shared" si="7"/>
        <v>41</v>
      </c>
      <c r="O68" s="100">
        <v>0</v>
      </c>
      <c r="P68" s="100">
        <v>0</v>
      </c>
      <c r="Q68" s="100">
        <v>12</v>
      </c>
      <c r="R68" s="100">
        <v>16</v>
      </c>
      <c r="S68" s="100">
        <v>20</v>
      </c>
      <c r="T68" s="100">
        <v>37</v>
      </c>
      <c r="U68" s="100">
        <v>28</v>
      </c>
      <c r="V68" s="100">
        <v>52</v>
      </c>
      <c r="W68" s="100">
        <v>28</v>
      </c>
      <c r="X68" s="100">
        <v>0</v>
      </c>
      <c r="Y68" s="100">
        <v>0</v>
      </c>
      <c r="Z68" s="100">
        <v>0</v>
      </c>
      <c r="AA68" s="133">
        <f t="shared" si="115"/>
        <v>193</v>
      </c>
      <c r="AB68" s="337">
        <v>0</v>
      </c>
      <c r="AC68" s="337">
        <v>0</v>
      </c>
      <c r="AD68" s="337">
        <v>12</v>
      </c>
      <c r="AE68" s="337">
        <v>16</v>
      </c>
      <c r="AF68" s="337">
        <v>18</v>
      </c>
      <c r="AG68" s="337">
        <v>7</v>
      </c>
      <c r="AH68" s="337">
        <v>12</v>
      </c>
      <c r="AI68" s="337">
        <v>20</v>
      </c>
      <c r="AJ68" s="337">
        <v>18</v>
      </c>
      <c r="AK68" s="337">
        <v>0</v>
      </c>
      <c r="AL68" s="337">
        <v>0</v>
      </c>
      <c r="AM68" s="337">
        <v>0</v>
      </c>
      <c r="AN68" s="133">
        <f t="shared" si="100"/>
        <v>103</v>
      </c>
      <c r="AO68" s="160"/>
      <c r="AP68" s="160"/>
      <c r="AQ68" s="160">
        <v>9</v>
      </c>
      <c r="AR68" s="160">
        <v>9</v>
      </c>
      <c r="AS68" s="160">
        <v>9</v>
      </c>
      <c r="AT68" s="160">
        <v>9</v>
      </c>
      <c r="AU68" s="160">
        <v>10</v>
      </c>
      <c r="AV68" s="160">
        <v>10</v>
      </c>
      <c r="AW68" s="160">
        <v>10</v>
      </c>
      <c r="AX68" s="160"/>
      <c r="AY68" s="160"/>
      <c r="AZ68" s="160"/>
      <c r="BA68" s="54">
        <f t="shared" si="101"/>
        <v>9.4285714285714288</v>
      </c>
      <c r="BB68" s="311"/>
      <c r="BC68" s="311"/>
      <c r="BD68" s="311">
        <f t="shared" si="157"/>
        <v>88.888888888888886</v>
      </c>
      <c r="BE68" s="311">
        <f t="shared" si="158"/>
        <v>88.888888888888886</v>
      </c>
      <c r="BF68" s="311">
        <f t="shared" si="159"/>
        <v>70.370370370370367</v>
      </c>
      <c r="BG68" s="311">
        <f t="shared" si="161"/>
        <v>69.841269841269835</v>
      </c>
      <c r="BH68" s="311">
        <f t="shared" si="162"/>
        <v>100</v>
      </c>
      <c r="BI68" s="311">
        <f t="shared" si="160"/>
        <v>90</v>
      </c>
      <c r="BJ68" s="311">
        <f t="shared" si="164"/>
        <v>51.111111111111107</v>
      </c>
      <c r="BK68" s="311"/>
      <c r="BL68" s="311"/>
      <c r="BM68" s="311"/>
      <c r="BN68" s="53">
        <f t="shared" si="83"/>
        <v>79.871504157218439</v>
      </c>
    </row>
    <row r="69" spans="1:66" ht="16.5" customHeight="1">
      <c r="A69" s="310" t="s">
        <v>121</v>
      </c>
      <c r="B69" s="100">
        <v>0</v>
      </c>
      <c r="C69" s="100">
        <v>2</v>
      </c>
      <c r="D69" s="100">
        <v>5</v>
      </c>
      <c r="E69" s="100">
        <v>1</v>
      </c>
      <c r="F69" s="100">
        <v>5</v>
      </c>
      <c r="G69" s="100">
        <v>6</v>
      </c>
      <c r="H69" s="100">
        <v>5</v>
      </c>
      <c r="I69" s="100">
        <v>7</v>
      </c>
      <c r="J69" s="100">
        <v>7</v>
      </c>
      <c r="K69" s="100">
        <v>0</v>
      </c>
      <c r="L69" s="100">
        <v>0</v>
      </c>
      <c r="M69" s="100">
        <v>0</v>
      </c>
      <c r="N69" s="133">
        <f t="shared" ref="N69:N116" si="165">SUM(B69:M69)</f>
        <v>38</v>
      </c>
      <c r="O69" s="100">
        <v>0</v>
      </c>
      <c r="P69" s="100">
        <v>18</v>
      </c>
      <c r="Q69" s="100">
        <v>40</v>
      </c>
      <c r="R69" s="100">
        <v>9</v>
      </c>
      <c r="S69" s="100">
        <v>30</v>
      </c>
      <c r="T69" s="100">
        <v>48</v>
      </c>
      <c r="U69" s="100">
        <v>40</v>
      </c>
      <c r="V69" s="100">
        <v>56</v>
      </c>
      <c r="W69" s="100">
        <v>56</v>
      </c>
      <c r="X69" s="100">
        <v>0</v>
      </c>
      <c r="Y69" s="100">
        <v>0</v>
      </c>
      <c r="Z69" s="100">
        <v>0</v>
      </c>
      <c r="AA69" s="133">
        <f t="shared" si="115"/>
        <v>297</v>
      </c>
      <c r="AB69" s="279">
        <v>0</v>
      </c>
      <c r="AC69" s="279">
        <v>0</v>
      </c>
      <c r="AD69" s="279">
        <v>0</v>
      </c>
      <c r="AE69" s="279">
        <v>0</v>
      </c>
      <c r="AF69" s="279">
        <v>0</v>
      </c>
      <c r="AG69" s="279">
        <v>0</v>
      </c>
      <c r="AH69" s="279">
        <v>0</v>
      </c>
      <c r="AI69" s="279">
        <v>0</v>
      </c>
      <c r="AJ69" s="279">
        <v>0</v>
      </c>
      <c r="AK69" s="279">
        <v>0</v>
      </c>
      <c r="AL69" s="279">
        <v>0</v>
      </c>
      <c r="AM69" s="279">
        <v>0</v>
      </c>
      <c r="AN69" s="133">
        <f t="shared" si="100"/>
        <v>0</v>
      </c>
      <c r="AO69" s="160"/>
      <c r="AP69" s="160">
        <v>9</v>
      </c>
      <c r="AQ69" s="160">
        <v>8</v>
      </c>
      <c r="AR69" s="160">
        <v>9</v>
      </c>
      <c r="AS69" s="160">
        <v>6</v>
      </c>
      <c r="AT69" s="160">
        <v>8</v>
      </c>
      <c r="AU69" s="160">
        <v>8</v>
      </c>
      <c r="AV69" s="160">
        <v>8</v>
      </c>
      <c r="AW69" s="160">
        <v>8</v>
      </c>
      <c r="AX69" s="160"/>
      <c r="AY69" s="160"/>
      <c r="AZ69" s="160"/>
      <c r="BA69" s="54">
        <f t="shared" si="101"/>
        <v>8</v>
      </c>
      <c r="BB69" s="311"/>
      <c r="BC69" s="311">
        <f t="shared" si="156"/>
        <v>100</v>
      </c>
      <c r="BD69" s="311">
        <f t="shared" si="157"/>
        <v>100</v>
      </c>
      <c r="BE69" s="311">
        <f t="shared" si="158"/>
        <v>100</v>
      </c>
      <c r="BF69" s="311">
        <f t="shared" si="159"/>
        <v>100</v>
      </c>
      <c r="BG69" s="311">
        <f t="shared" si="161"/>
        <v>100</v>
      </c>
      <c r="BH69" s="311">
        <f t="shared" si="162"/>
        <v>100</v>
      </c>
      <c r="BI69" s="311">
        <f t="shared" si="160"/>
        <v>100</v>
      </c>
      <c r="BJ69" s="311">
        <f t="shared" si="164"/>
        <v>100</v>
      </c>
      <c r="BK69" s="311"/>
      <c r="BL69" s="311"/>
      <c r="BM69" s="311"/>
      <c r="BN69" s="53">
        <f t="shared" si="83"/>
        <v>100</v>
      </c>
    </row>
    <row r="70" spans="1:66" ht="16.5" customHeight="1">
      <c r="A70" s="310" t="s">
        <v>122</v>
      </c>
      <c r="B70" s="100">
        <v>1</v>
      </c>
      <c r="C70" s="100">
        <v>0</v>
      </c>
      <c r="D70" s="100">
        <v>1</v>
      </c>
      <c r="E70" s="100">
        <v>1</v>
      </c>
      <c r="F70" s="100">
        <v>4</v>
      </c>
      <c r="G70" s="100">
        <v>2</v>
      </c>
      <c r="H70" s="100">
        <v>2</v>
      </c>
      <c r="I70" s="100">
        <v>6</v>
      </c>
      <c r="J70" s="100">
        <v>0</v>
      </c>
      <c r="K70" s="100">
        <v>0</v>
      </c>
      <c r="L70" s="100">
        <v>0</v>
      </c>
      <c r="M70" s="100">
        <v>0</v>
      </c>
      <c r="N70" s="133">
        <f t="shared" si="165"/>
        <v>17</v>
      </c>
      <c r="O70" s="100">
        <v>3</v>
      </c>
      <c r="P70" s="100">
        <v>0</v>
      </c>
      <c r="Q70" s="100">
        <v>5</v>
      </c>
      <c r="R70" s="100">
        <v>1</v>
      </c>
      <c r="S70" s="100">
        <v>20</v>
      </c>
      <c r="T70" s="100">
        <v>14</v>
      </c>
      <c r="U70" s="100">
        <v>14</v>
      </c>
      <c r="V70" s="100">
        <v>21</v>
      </c>
      <c r="W70" s="100">
        <v>0</v>
      </c>
      <c r="X70" s="100">
        <v>0</v>
      </c>
      <c r="Y70" s="100">
        <v>0</v>
      </c>
      <c r="Z70" s="100">
        <v>0</v>
      </c>
      <c r="AA70" s="133">
        <f t="shared" si="115"/>
        <v>78</v>
      </c>
      <c r="AB70" s="336">
        <v>0</v>
      </c>
      <c r="AC70" s="336">
        <v>0</v>
      </c>
      <c r="AD70" s="336">
        <v>0</v>
      </c>
      <c r="AE70" s="336">
        <v>4</v>
      </c>
      <c r="AF70" s="336">
        <v>4</v>
      </c>
      <c r="AG70" s="336">
        <v>0</v>
      </c>
      <c r="AH70" s="336">
        <v>0</v>
      </c>
      <c r="AI70" s="336">
        <v>2</v>
      </c>
      <c r="AJ70" s="336">
        <v>0</v>
      </c>
      <c r="AK70" s="336">
        <v>0</v>
      </c>
      <c r="AL70" s="336">
        <v>0</v>
      </c>
      <c r="AM70" s="336">
        <v>0</v>
      </c>
      <c r="AN70" s="133">
        <f t="shared" si="100"/>
        <v>10</v>
      </c>
      <c r="AO70" s="160">
        <v>4</v>
      </c>
      <c r="AP70" s="160"/>
      <c r="AQ70" s="160">
        <v>6</v>
      </c>
      <c r="AR70" s="160">
        <v>6</v>
      </c>
      <c r="AS70" s="160">
        <v>7</v>
      </c>
      <c r="AT70" s="160">
        <v>7</v>
      </c>
      <c r="AU70" s="160">
        <v>7</v>
      </c>
      <c r="AV70" s="160">
        <v>7</v>
      </c>
      <c r="AW70" s="160"/>
      <c r="AX70" s="160"/>
      <c r="AY70" s="160"/>
      <c r="AZ70" s="160"/>
      <c r="BA70" s="54">
        <f t="shared" si="101"/>
        <v>6.2857142857142856</v>
      </c>
      <c r="BB70" s="311">
        <f t="shared" si="163"/>
        <v>75</v>
      </c>
      <c r="BC70" s="311"/>
      <c r="BD70" s="311">
        <f t="shared" si="157"/>
        <v>83.333333333333343</v>
      </c>
      <c r="BE70" s="311">
        <f t="shared" si="158"/>
        <v>83.333333333333343</v>
      </c>
      <c r="BF70" s="311">
        <f t="shared" si="159"/>
        <v>85.714285714285708</v>
      </c>
      <c r="BG70" s="311">
        <f t="shared" si="161"/>
        <v>100</v>
      </c>
      <c r="BH70" s="311">
        <f t="shared" si="162"/>
        <v>100</v>
      </c>
      <c r="BI70" s="311">
        <f t="shared" si="160"/>
        <v>54.761904761904766</v>
      </c>
      <c r="BJ70" s="311"/>
      <c r="BK70" s="311"/>
      <c r="BL70" s="311"/>
      <c r="BM70" s="311"/>
      <c r="BN70" s="53">
        <f t="shared" si="83"/>
        <v>83.163265306122454</v>
      </c>
    </row>
    <row r="71" spans="1:66" ht="16.5" customHeight="1">
      <c r="A71" s="269" t="s">
        <v>123</v>
      </c>
      <c r="B71" s="222">
        <f t="shared" ref="B71:M71" si="166">SUM(B72:B73)</f>
        <v>1</v>
      </c>
      <c r="C71" s="222">
        <f t="shared" si="166"/>
        <v>0</v>
      </c>
      <c r="D71" s="222">
        <f t="shared" si="166"/>
        <v>0</v>
      </c>
      <c r="E71" s="222">
        <f t="shared" si="166"/>
        <v>0</v>
      </c>
      <c r="F71" s="222">
        <f t="shared" si="166"/>
        <v>0</v>
      </c>
      <c r="G71" s="222">
        <f t="shared" si="166"/>
        <v>1</v>
      </c>
      <c r="H71" s="222">
        <f t="shared" si="166"/>
        <v>0</v>
      </c>
      <c r="I71" s="222">
        <f t="shared" si="166"/>
        <v>0</v>
      </c>
      <c r="J71" s="222">
        <f t="shared" si="166"/>
        <v>0</v>
      </c>
      <c r="K71" s="222">
        <f t="shared" si="166"/>
        <v>0</v>
      </c>
      <c r="L71" s="222">
        <f t="shared" si="166"/>
        <v>0</v>
      </c>
      <c r="M71" s="222">
        <f t="shared" si="166"/>
        <v>0</v>
      </c>
      <c r="N71" s="133">
        <f t="shared" si="165"/>
        <v>2</v>
      </c>
      <c r="O71" s="222">
        <f t="shared" ref="O71:Z71" si="167">SUM(O72:O73)</f>
        <v>0</v>
      </c>
      <c r="P71" s="222">
        <f t="shared" si="167"/>
        <v>0</v>
      </c>
      <c r="Q71" s="222">
        <f t="shared" si="167"/>
        <v>0</v>
      </c>
      <c r="R71" s="222">
        <f t="shared" si="167"/>
        <v>0</v>
      </c>
      <c r="S71" s="222">
        <f t="shared" si="167"/>
        <v>0</v>
      </c>
      <c r="T71" s="222">
        <f t="shared" si="167"/>
        <v>12</v>
      </c>
      <c r="U71" s="222">
        <f t="shared" si="167"/>
        <v>0</v>
      </c>
      <c r="V71" s="222">
        <f t="shared" si="167"/>
        <v>0</v>
      </c>
      <c r="W71" s="222">
        <f t="shared" si="167"/>
        <v>0</v>
      </c>
      <c r="X71" s="222">
        <f t="shared" si="167"/>
        <v>0</v>
      </c>
      <c r="Y71" s="222">
        <f t="shared" si="167"/>
        <v>0</v>
      </c>
      <c r="Z71" s="222">
        <f t="shared" si="167"/>
        <v>0</v>
      </c>
      <c r="AA71" s="133">
        <f t="shared" si="115"/>
        <v>12</v>
      </c>
      <c r="AB71" s="222">
        <f t="shared" ref="AB71:AM71" si="168">SUM(AB72:AB73)</f>
        <v>9</v>
      </c>
      <c r="AC71" s="222">
        <f t="shared" si="168"/>
        <v>0</v>
      </c>
      <c r="AD71" s="222">
        <f t="shared" si="168"/>
        <v>0</v>
      </c>
      <c r="AE71" s="222">
        <f t="shared" si="168"/>
        <v>0</v>
      </c>
      <c r="AF71" s="222">
        <f t="shared" si="168"/>
        <v>0</v>
      </c>
      <c r="AG71" s="222">
        <f t="shared" si="168"/>
        <v>0</v>
      </c>
      <c r="AH71" s="222">
        <f t="shared" si="168"/>
        <v>0</v>
      </c>
      <c r="AI71" s="222">
        <f t="shared" si="168"/>
        <v>0</v>
      </c>
      <c r="AJ71" s="222">
        <f t="shared" si="168"/>
        <v>0</v>
      </c>
      <c r="AK71" s="222">
        <f t="shared" si="168"/>
        <v>0</v>
      </c>
      <c r="AL71" s="222">
        <f t="shared" si="168"/>
        <v>0</v>
      </c>
      <c r="AM71" s="222">
        <f t="shared" si="168"/>
        <v>0</v>
      </c>
      <c r="AN71" s="133">
        <f t="shared" si="100"/>
        <v>9</v>
      </c>
      <c r="AO71" s="249">
        <f>AVERAGE(AO72:AO73)</f>
        <v>9</v>
      </c>
      <c r="AP71" s="249"/>
      <c r="AQ71" s="249"/>
      <c r="AR71" s="249"/>
      <c r="AS71" s="249"/>
      <c r="AT71" s="249">
        <f>AVERAGE(AT72:AT73)</f>
        <v>12</v>
      </c>
      <c r="AU71" s="249"/>
      <c r="AV71" s="249"/>
      <c r="AW71" s="249"/>
      <c r="AX71" s="249"/>
      <c r="AY71" s="249"/>
      <c r="AZ71" s="249"/>
      <c r="BA71" s="54">
        <f t="shared" si="101"/>
        <v>10.5</v>
      </c>
      <c r="BB71" s="249">
        <f>AVERAGE(BB72:BB73)</f>
        <v>100</v>
      </c>
      <c r="BC71" s="249"/>
      <c r="BD71" s="249"/>
      <c r="BE71" s="249"/>
      <c r="BF71" s="249"/>
      <c r="BG71" s="249">
        <f>AVERAGE(BG72:BG73)</f>
        <v>100</v>
      </c>
      <c r="BH71" s="249"/>
      <c r="BI71" s="249"/>
      <c r="BJ71" s="249"/>
      <c r="BK71" s="249"/>
      <c r="BL71" s="249"/>
      <c r="BM71" s="249"/>
      <c r="BN71" s="53">
        <f t="shared" si="83"/>
        <v>100</v>
      </c>
    </row>
    <row r="72" spans="1:66" ht="16.5" customHeight="1">
      <c r="A72" s="278" t="s">
        <v>124</v>
      </c>
      <c r="B72" s="282">
        <v>0</v>
      </c>
      <c r="C72" s="282">
        <v>0</v>
      </c>
      <c r="D72" s="282">
        <v>0</v>
      </c>
      <c r="E72" s="282">
        <v>0</v>
      </c>
      <c r="F72" s="282">
        <v>0</v>
      </c>
      <c r="G72" s="282">
        <v>1</v>
      </c>
      <c r="H72" s="282">
        <v>0</v>
      </c>
      <c r="I72" s="282">
        <v>0</v>
      </c>
      <c r="J72" s="282">
        <v>0</v>
      </c>
      <c r="K72" s="282">
        <v>0</v>
      </c>
      <c r="L72" s="282">
        <v>0</v>
      </c>
      <c r="M72" s="282">
        <v>0</v>
      </c>
      <c r="N72" s="133">
        <f t="shared" si="165"/>
        <v>1</v>
      </c>
      <c r="O72" s="282">
        <v>0</v>
      </c>
      <c r="P72" s="282">
        <v>0</v>
      </c>
      <c r="Q72" s="282">
        <v>0</v>
      </c>
      <c r="R72" s="282">
        <v>0</v>
      </c>
      <c r="S72" s="282">
        <v>0</v>
      </c>
      <c r="T72" s="282">
        <v>12</v>
      </c>
      <c r="U72" s="282">
        <v>0</v>
      </c>
      <c r="V72" s="282">
        <v>0</v>
      </c>
      <c r="W72" s="282">
        <v>0</v>
      </c>
      <c r="X72" s="282">
        <v>0</v>
      </c>
      <c r="Y72" s="282">
        <v>0</v>
      </c>
      <c r="Z72" s="282">
        <v>0</v>
      </c>
      <c r="AA72" s="133">
        <f t="shared" si="115"/>
        <v>12</v>
      </c>
      <c r="AB72" s="282">
        <v>0</v>
      </c>
      <c r="AC72" s="282">
        <v>0</v>
      </c>
      <c r="AD72" s="282">
        <v>0</v>
      </c>
      <c r="AE72" s="282">
        <v>0</v>
      </c>
      <c r="AF72" s="282">
        <v>0</v>
      </c>
      <c r="AG72" s="282">
        <v>0</v>
      </c>
      <c r="AH72" s="282">
        <v>0</v>
      </c>
      <c r="AI72" s="282">
        <v>0</v>
      </c>
      <c r="AJ72" s="282">
        <v>0</v>
      </c>
      <c r="AK72" s="282">
        <v>0</v>
      </c>
      <c r="AL72" s="282">
        <v>0</v>
      </c>
      <c r="AM72" s="282">
        <v>0</v>
      </c>
      <c r="AN72" s="133">
        <f t="shared" si="100"/>
        <v>0</v>
      </c>
      <c r="AO72" s="305"/>
      <c r="AP72" s="305"/>
      <c r="AQ72" s="305"/>
      <c r="AR72" s="305"/>
      <c r="AS72" s="305"/>
      <c r="AT72" s="305">
        <v>12</v>
      </c>
      <c r="AU72" s="305"/>
      <c r="AV72" s="305"/>
      <c r="AW72" s="305"/>
      <c r="AX72" s="305"/>
      <c r="AY72" s="305"/>
      <c r="AZ72" s="305"/>
      <c r="BA72" s="54">
        <f t="shared" si="101"/>
        <v>12</v>
      </c>
      <c r="BB72" s="286"/>
      <c r="BC72" s="286"/>
      <c r="BD72" s="286"/>
      <c r="BE72" s="286"/>
      <c r="BF72" s="286"/>
      <c r="BG72" s="286">
        <f t="shared" ref="BG72" si="169">IF(G72=0,0,(T72+AG72)/(G72*AT72)*100)</f>
        <v>100</v>
      </c>
      <c r="BH72" s="286"/>
      <c r="BI72" s="286"/>
      <c r="BJ72" s="286"/>
      <c r="BK72" s="286"/>
      <c r="BL72" s="286"/>
      <c r="BM72" s="286"/>
      <c r="BN72" s="53">
        <f t="shared" si="83"/>
        <v>100</v>
      </c>
    </row>
    <row r="73" spans="1:66" ht="16.5" customHeight="1">
      <c r="A73" s="282" t="s">
        <v>129</v>
      </c>
      <c r="B73" s="282">
        <v>1</v>
      </c>
      <c r="C73" s="282">
        <v>0</v>
      </c>
      <c r="D73" s="282">
        <v>0</v>
      </c>
      <c r="E73" s="282">
        <v>0</v>
      </c>
      <c r="F73" s="282">
        <v>0</v>
      </c>
      <c r="G73" s="282">
        <v>0</v>
      </c>
      <c r="H73" s="282">
        <v>0</v>
      </c>
      <c r="I73" s="282">
        <v>0</v>
      </c>
      <c r="J73" s="282">
        <v>0</v>
      </c>
      <c r="K73" s="282">
        <v>0</v>
      </c>
      <c r="L73" s="282">
        <v>0</v>
      </c>
      <c r="M73" s="282">
        <v>0</v>
      </c>
      <c r="N73" s="133">
        <f t="shared" si="165"/>
        <v>1</v>
      </c>
      <c r="O73" s="282">
        <v>0</v>
      </c>
      <c r="P73" s="282">
        <v>0</v>
      </c>
      <c r="Q73" s="282">
        <v>0</v>
      </c>
      <c r="R73" s="282">
        <v>0</v>
      </c>
      <c r="S73" s="282">
        <v>0</v>
      </c>
      <c r="T73" s="282">
        <v>0</v>
      </c>
      <c r="U73" s="282">
        <v>0</v>
      </c>
      <c r="V73" s="282">
        <v>0</v>
      </c>
      <c r="W73" s="282">
        <v>0</v>
      </c>
      <c r="X73" s="282">
        <v>0</v>
      </c>
      <c r="Y73" s="282">
        <v>0</v>
      </c>
      <c r="Z73" s="282">
        <v>0</v>
      </c>
      <c r="AA73" s="133">
        <f t="shared" si="115"/>
        <v>0</v>
      </c>
      <c r="AB73" s="282">
        <v>9</v>
      </c>
      <c r="AC73" s="282">
        <v>0</v>
      </c>
      <c r="AD73" s="282">
        <v>0</v>
      </c>
      <c r="AE73" s="282">
        <v>0</v>
      </c>
      <c r="AF73" s="282">
        <v>0</v>
      </c>
      <c r="AG73" s="282">
        <v>0</v>
      </c>
      <c r="AH73" s="282">
        <v>0</v>
      </c>
      <c r="AI73" s="282">
        <v>0</v>
      </c>
      <c r="AJ73" s="282">
        <v>0</v>
      </c>
      <c r="AK73" s="282">
        <v>0</v>
      </c>
      <c r="AL73" s="282">
        <v>0</v>
      </c>
      <c r="AM73" s="282">
        <v>0</v>
      </c>
      <c r="AN73" s="133">
        <f t="shared" si="100"/>
        <v>9</v>
      </c>
      <c r="AO73" s="305">
        <v>9</v>
      </c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54">
        <f t="shared" si="101"/>
        <v>9</v>
      </c>
      <c r="BB73" s="286">
        <f t="shared" si="163"/>
        <v>100</v>
      </c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53">
        <f t="shared" si="83"/>
        <v>100</v>
      </c>
    </row>
    <row r="74" spans="1:66" ht="16.5" customHeight="1">
      <c r="A74" s="269" t="s">
        <v>132</v>
      </c>
      <c r="B74" s="222">
        <f>SUM(B75:B77)</f>
        <v>3</v>
      </c>
      <c r="C74" s="222">
        <f>SUM(C75:C77)</f>
        <v>4</v>
      </c>
      <c r="D74" s="222">
        <f t="shared" ref="D74:M74" si="170">SUM(D75:D77)</f>
        <v>12</v>
      </c>
      <c r="E74" s="222">
        <f t="shared" si="170"/>
        <v>6</v>
      </c>
      <c r="F74" s="222">
        <f t="shared" si="170"/>
        <v>16</v>
      </c>
      <c r="G74" s="222">
        <f t="shared" si="170"/>
        <v>15</v>
      </c>
      <c r="H74" s="222">
        <f t="shared" si="170"/>
        <v>15</v>
      </c>
      <c r="I74" s="222">
        <f t="shared" si="170"/>
        <v>17</v>
      </c>
      <c r="J74" s="222">
        <f t="shared" si="170"/>
        <v>14</v>
      </c>
      <c r="K74" s="222">
        <f t="shared" si="170"/>
        <v>1</v>
      </c>
      <c r="L74" s="222">
        <f t="shared" si="170"/>
        <v>0</v>
      </c>
      <c r="M74" s="222">
        <f t="shared" si="170"/>
        <v>0</v>
      </c>
      <c r="N74" s="133">
        <f t="shared" si="165"/>
        <v>103</v>
      </c>
      <c r="O74" s="222">
        <f>SUM(O75:O77)</f>
        <v>18</v>
      </c>
      <c r="P74" s="222">
        <f>SUM(P75:P77)</f>
        <v>27</v>
      </c>
      <c r="Q74" s="222">
        <f t="shared" ref="Q74:Z74" si="171">SUM(Q75:Q77)</f>
        <v>79</v>
      </c>
      <c r="R74" s="222">
        <f t="shared" si="171"/>
        <v>43</v>
      </c>
      <c r="S74" s="222">
        <f t="shared" si="171"/>
        <v>111</v>
      </c>
      <c r="T74" s="222">
        <f t="shared" si="171"/>
        <v>111</v>
      </c>
      <c r="U74" s="222">
        <f t="shared" si="171"/>
        <v>119</v>
      </c>
      <c r="V74" s="222">
        <f t="shared" si="171"/>
        <v>128</v>
      </c>
      <c r="W74" s="222">
        <f t="shared" si="171"/>
        <v>121</v>
      </c>
      <c r="X74" s="222">
        <f t="shared" si="171"/>
        <v>5</v>
      </c>
      <c r="Y74" s="222">
        <f t="shared" si="171"/>
        <v>0</v>
      </c>
      <c r="Z74" s="222">
        <f t="shared" si="171"/>
        <v>0</v>
      </c>
      <c r="AA74" s="133">
        <f t="shared" si="115"/>
        <v>762</v>
      </c>
      <c r="AB74" s="222">
        <f>SUM(AB75:AB77)</f>
        <v>0</v>
      </c>
      <c r="AC74" s="222">
        <f>SUM(AC75:AC77)</f>
        <v>0</v>
      </c>
      <c r="AD74" s="222">
        <f t="shared" ref="AD74:AM74" si="172">SUM(AD75:AD77)</f>
        <v>0</v>
      </c>
      <c r="AE74" s="222">
        <f t="shared" si="172"/>
        <v>0</v>
      </c>
      <c r="AF74" s="222">
        <f t="shared" si="172"/>
        <v>0</v>
      </c>
      <c r="AG74" s="222">
        <f t="shared" si="172"/>
        <v>0</v>
      </c>
      <c r="AH74" s="222">
        <f t="shared" si="172"/>
        <v>0</v>
      </c>
      <c r="AI74" s="222">
        <f t="shared" si="172"/>
        <v>0</v>
      </c>
      <c r="AJ74" s="222">
        <f t="shared" si="172"/>
        <v>0</v>
      </c>
      <c r="AK74" s="222">
        <f t="shared" si="172"/>
        <v>0</v>
      </c>
      <c r="AL74" s="222">
        <f t="shared" si="172"/>
        <v>0</v>
      </c>
      <c r="AM74" s="222">
        <f t="shared" si="172"/>
        <v>0</v>
      </c>
      <c r="AN74" s="133">
        <f t="shared" si="100"/>
        <v>0</v>
      </c>
      <c r="AO74" s="249">
        <f>AVERAGE(AO75:AO77)</f>
        <v>6</v>
      </c>
      <c r="AP74" s="249">
        <f>AVERAGE(AP75:AP77)</f>
        <v>7</v>
      </c>
      <c r="AQ74" s="249">
        <f t="shared" ref="AQ74:AX74" si="173">AVERAGE(AQ75:AQ77)</f>
        <v>7</v>
      </c>
      <c r="AR74" s="249">
        <f t="shared" si="173"/>
        <v>7</v>
      </c>
      <c r="AS74" s="249">
        <f t="shared" si="173"/>
        <v>6.333333333333333</v>
      </c>
      <c r="AT74" s="249">
        <f t="shared" si="173"/>
        <v>7.333333333333333</v>
      </c>
      <c r="AU74" s="249">
        <f t="shared" si="173"/>
        <v>7.666666666666667</v>
      </c>
      <c r="AV74" s="249">
        <f t="shared" si="173"/>
        <v>7.666666666666667</v>
      </c>
      <c r="AW74" s="249">
        <f t="shared" si="173"/>
        <v>7.666666666666667</v>
      </c>
      <c r="AX74" s="249">
        <f t="shared" si="173"/>
        <v>5</v>
      </c>
      <c r="AY74" s="249"/>
      <c r="AZ74" s="249"/>
      <c r="BA74" s="54">
        <f t="shared" si="101"/>
        <v>6.8666666666666654</v>
      </c>
      <c r="BB74" s="249">
        <f>AVERAGE(BB75:BB77)</f>
        <v>100</v>
      </c>
      <c r="BC74" s="249">
        <f t="shared" ref="BC74:BK74" si="174">AVERAGE(BC75:BC77)</f>
        <v>97.222222222222229</v>
      </c>
      <c r="BD74" s="249">
        <f t="shared" si="174"/>
        <v>98.76543209876543</v>
      </c>
      <c r="BE74" s="249">
        <f t="shared" si="174"/>
        <v>94.444444444444443</v>
      </c>
      <c r="BF74" s="249">
        <f t="shared" si="174"/>
        <v>99.537037037037024</v>
      </c>
      <c r="BG74" s="249">
        <f t="shared" si="174"/>
        <v>99.382716049382722</v>
      </c>
      <c r="BH74" s="249">
        <f t="shared" si="174"/>
        <v>99.444444444444443</v>
      </c>
      <c r="BI74" s="249">
        <f t="shared" si="174"/>
        <v>99.166666666666671</v>
      </c>
      <c r="BJ74" s="249">
        <f t="shared" si="174"/>
        <v>99.629629629629633</v>
      </c>
      <c r="BK74" s="249">
        <f t="shared" si="174"/>
        <v>100</v>
      </c>
      <c r="BL74" s="249"/>
      <c r="BM74" s="249"/>
      <c r="BN74" s="53">
        <f t="shared" si="83"/>
        <v>98.759259259259267</v>
      </c>
    </row>
    <row r="75" spans="1:66" ht="16.5" customHeight="1">
      <c r="A75" s="313" t="s">
        <v>133</v>
      </c>
      <c r="B75" s="314">
        <v>3</v>
      </c>
      <c r="C75" s="314">
        <v>0</v>
      </c>
      <c r="D75" s="314">
        <v>4</v>
      </c>
      <c r="E75" s="314">
        <v>5</v>
      </c>
      <c r="F75" s="314">
        <v>2</v>
      </c>
      <c r="G75" s="314">
        <v>4</v>
      </c>
      <c r="H75" s="314">
        <v>6</v>
      </c>
      <c r="I75" s="314">
        <v>11</v>
      </c>
      <c r="J75" s="314">
        <v>2</v>
      </c>
      <c r="K75" s="314">
        <v>1</v>
      </c>
      <c r="L75" s="314">
        <v>0</v>
      </c>
      <c r="M75" s="314">
        <v>0</v>
      </c>
      <c r="N75" s="133">
        <f t="shared" si="165"/>
        <v>38</v>
      </c>
      <c r="O75" s="314">
        <v>18</v>
      </c>
      <c r="P75" s="314">
        <v>0</v>
      </c>
      <c r="Q75" s="314">
        <v>28</v>
      </c>
      <c r="R75" s="314">
        <v>35</v>
      </c>
      <c r="S75" s="314">
        <v>10</v>
      </c>
      <c r="T75" s="314">
        <v>28</v>
      </c>
      <c r="U75" s="314">
        <v>42</v>
      </c>
      <c r="V75" s="314">
        <v>77</v>
      </c>
      <c r="W75" s="314">
        <v>14</v>
      </c>
      <c r="X75" s="314">
        <v>5</v>
      </c>
      <c r="Y75" s="314">
        <v>0</v>
      </c>
      <c r="Z75" s="314">
        <v>0</v>
      </c>
      <c r="AA75" s="133">
        <f t="shared" si="115"/>
        <v>257</v>
      </c>
      <c r="AB75" s="314">
        <v>0</v>
      </c>
      <c r="AC75" s="314">
        <v>0</v>
      </c>
      <c r="AD75" s="314">
        <v>0</v>
      </c>
      <c r="AE75" s="314">
        <v>0</v>
      </c>
      <c r="AF75" s="314">
        <v>0</v>
      </c>
      <c r="AG75" s="314">
        <v>0</v>
      </c>
      <c r="AH75" s="314">
        <v>0</v>
      </c>
      <c r="AI75" s="314">
        <v>0</v>
      </c>
      <c r="AJ75" s="314">
        <v>0</v>
      </c>
      <c r="AK75" s="314">
        <v>0</v>
      </c>
      <c r="AL75" s="314">
        <v>0</v>
      </c>
      <c r="AM75" s="314">
        <v>0</v>
      </c>
      <c r="AN75" s="133">
        <f t="shared" si="100"/>
        <v>0</v>
      </c>
      <c r="AO75" s="315">
        <v>6</v>
      </c>
      <c r="AP75" s="315"/>
      <c r="AQ75" s="315">
        <v>7</v>
      </c>
      <c r="AR75" s="315">
        <v>7</v>
      </c>
      <c r="AS75" s="315">
        <v>5</v>
      </c>
      <c r="AT75" s="315">
        <v>7</v>
      </c>
      <c r="AU75" s="315">
        <v>7</v>
      </c>
      <c r="AV75" s="315">
        <v>7</v>
      </c>
      <c r="AW75" s="315">
        <v>7</v>
      </c>
      <c r="AX75" s="315">
        <v>5</v>
      </c>
      <c r="AY75" s="315"/>
      <c r="AZ75" s="315"/>
      <c r="BA75" s="54">
        <f t="shared" si="101"/>
        <v>6.4444444444444446</v>
      </c>
      <c r="BB75" s="316">
        <f t="shared" ref="BB75" si="175">IF(B75=0,0,(O75+AB75)/(B75*AO75)*100)</f>
        <v>100</v>
      </c>
      <c r="BC75" s="316"/>
      <c r="BD75" s="316">
        <f t="shared" ref="BD75:BD77" si="176">IF(D75=0,0,(Q75+AD75)/(D75*AQ75)*100)</f>
        <v>100</v>
      </c>
      <c r="BE75" s="316">
        <f t="shared" ref="BE75:BE77" si="177">IF(E75=0,0,(R75+AE75)/(E75*AR75)*100)</f>
        <v>100</v>
      </c>
      <c r="BF75" s="316">
        <f t="shared" ref="BF75:BF77" si="178">IF(F75=0,0,(S75+AF75)/(F75*AS75)*100)</f>
        <v>100</v>
      </c>
      <c r="BG75" s="316">
        <f t="shared" ref="BG75:BG77" si="179">IF(G75=0,0,(T75+AG75)/(G75*AT75)*100)</f>
        <v>100</v>
      </c>
      <c r="BH75" s="316">
        <f t="shared" ref="BH75:BH77" si="180">IF(H75=0,0,(U75+AH75)/(H75*AU75)*100)</f>
        <v>100</v>
      </c>
      <c r="BI75" s="316">
        <f t="shared" ref="BI75:BI77" si="181">IF(I75=0,0,(V75+AI75)/(I75*AV75)*100)</f>
        <v>100</v>
      </c>
      <c r="BJ75" s="316">
        <f t="shared" ref="BJ75:BJ77" si="182">IF(J75=0,0,(W75+AJ75)/(J75*AW75)*100)</f>
        <v>100</v>
      </c>
      <c r="BK75" s="316">
        <f t="shared" ref="BK75" si="183">IF(K75=0,0,(X75+AK75)/(K75*AX75)*100)</f>
        <v>100</v>
      </c>
      <c r="BL75" s="316"/>
      <c r="BM75" s="316"/>
      <c r="BN75" s="53">
        <f t="shared" si="83"/>
        <v>100</v>
      </c>
    </row>
    <row r="76" spans="1:66" ht="16.5" customHeight="1">
      <c r="A76" s="317" t="s">
        <v>134</v>
      </c>
      <c r="B76" s="314">
        <v>0</v>
      </c>
      <c r="C76" s="314">
        <v>2</v>
      </c>
      <c r="D76" s="314">
        <v>5</v>
      </c>
      <c r="E76" s="314">
        <v>0</v>
      </c>
      <c r="F76" s="314">
        <v>6</v>
      </c>
      <c r="G76" s="314">
        <v>5</v>
      </c>
      <c r="H76" s="314">
        <v>3</v>
      </c>
      <c r="I76" s="314">
        <v>2</v>
      </c>
      <c r="J76" s="314">
        <v>3</v>
      </c>
      <c r="K76" s="314">
        <v>0</v>
      </c>
      <c r="L76" s="314">
        <v>0</v>
      </c>
      <c r="M76" s="314">
        <v>0</v>
      </c>
      <c r="N76" s="133">
        <f t="shared" si="165"/>
        <v>26</v>
      </c>
      <c r="O76" s="314">
        <v>0</v>
      </c>
      <c r="P76" s="314">
        <v>10</v>
      </c>
      <c r="Q76" s="314">
        <v>25</v>
      </c>
      <c r="R76" s="314"/>
      <c r="S76" s="314">
        <v>30</v>
      </c>
      <c r="T76" s="314">
        <v>30</v>
      </c>
      <c r="U76" s="314">
        <v>18</v>
      </c>
      <c r="V76" s="314">
        <v>12</v>
      </c>
      <c r="W76" s="314">
        <v>18</v>
      </c>
      <c r="X76" s="314">
        <v>0</v>
      </c>
      <c r="Y76" s="314">
        <v>0</v>
      </c>
      <c r="Z76" s="314">
        <v>0</v>
      </c>
      <c r="AA76" s="133">
        <f t="shared" si="115"/>
        <v>143</v>
      </c>
      <c r="AB76" s="314">
        <v>0</v>
      </c>
      <c r="AC76" s="314">
        <v>0</v>
      </c>
      <c r="AD76" s="314">
        <v>0</v>
      </c>
      <c r="AE76" s="314">
        <v>0</v>
      </c>
      <c r="AF76" s="314">
        <v>0</v>
      </c>
      <c r="AG76" s="314">
        <v>0</v>
      </c>
      <c r="AH76" s="314">
        <v>0</v>
      </c>
      <c r="AI76" s="314">
        <v>0</v>
      </c>
      <c r="AJ76" s="314">
        <v>0</v>
      </c>
      <c r="AK76" s="314">
        <v>0</v>
      </c>
      <c r="AL76" s="314">
        <v>0</v>
      </c>
      <c r="AM76" s="314">
        <v>0</v>
      </c>
      <c r="AN76" s="133">
        <f t="shared" si="100"/>
        <v>0</v>
      </c>
      <c r="AO76" s="315"/>
      <c r="AP76" s="315">
        <v>5</v>
      </c>
      <c r="AQ76" s="315">
        <v>5</v>
      </c>
      <c r="AR76" s="315">
        <v>5</v>
      </c>
      <c r="AS76" s="315">
        <v>5</v>
      </c>
      <c r="AT76" s="315">
        <v>6</v>
      </c>
      <c r="AU76" s="315">
        <v>6</v>
      </c>
      <c r="AV76" s="315">
        <v>6</v>
      </c>
      <c r="AW76" s="315">
        <v>6</v>
      </c>
      <c r="AX76" s="315"/>
      <c r="AY76" s="315"/>
      <c r="AZ76" s="315"/>
      <c r="BA76" s="54">
        <f t="shared" si="101"/>
        <v>5.5</v>
      </c>
      <c r="BB76" s="316"/>
      <c r="BC76" s="316">
        <f t="shared" ref="BC76:BC77" si="184">IF(C76=0,0,(P76+AC76)/(C76*AP76)*100)</f>
        <v>100</v>
      </c>
      <c r="BD76" s="316">
        <f t="shared" si="176"/>
        <v>100</v>
      </c>
      <c r="BE76" s="316"/>
      <c r="BF76" s="316">
        <f t="shared" si="178"/>
        <v>100</v>
      </c>
      <c r="BG76" s="316">
        <f t="shared" si="179"/>
        <v>100</v>
      </c>
      <c r="BH76" s="316">
        <f t="shared" si="180"/>
        <v>100</v>
      </c>
      <c r="BI76" s="316">
        <f t="shared" si="181"/>
        <v>100</v>
      </c>
      <c r="BJ76" s="316">
        <f t="shared" si="182"/>
        <v>100</v>
      </c>
      <c r="BK76" s="316"/>
      <c r="BL76" s="316"/>
      <c r="BM76" s="316"/>
      <c r="BN76" s="53">
        <f t="shared" si="83"/>
        <v>100</v>
      </c>
    </row>
    <row r="77" spans="1:66" ht="16.5" customHeight="1">
      <c r="A77" s="317" t="s">
        <v>135</v>
      </c>
      <c r="B77" s="314">
        <v>0</v>
      </c>
      <c r="C77" s="314">
        <v>2</v>
      </c>
      <c r="D77" s="314">
        <v>3</v>
      </c>
      <c r="E77" s="314">
        <v>1</v>
      </c>
      <c r="F77" s="314">
        <v>8</v>
      </c>
      <c r="G77" s="314">
        <v>6</v>
      </c>
      <c r="H77" s="314">
        <v>6</v>
      </c>
      <c r="I77" s="314">
        <v>4</v>
      </c>
      <c r="J77" s="314">
        <v>9</v>
      </c>
      <c r="K77" s="314">
        <v>0</v>
      </c>
      <c r="L77" s="314">
        <v>0</v>
      </c>
      <c r="M77" s="314">
        <v>0</v>
      </c>
      <c r="N77" s="133">
        <f t="shared" si="165"/>
        <v>39</v>
      </c>
      <c r="O77" s="314">
        <v>0</v>
      </c>
      <c r="P77" s="314">
        <v>17</v>
      </c>
      <c r="Q77" s="314">
        <v>26</v>
      </c>
      <c r="R77" s="314">
        <v>8</v>
      </c>
      <c r="S77" s="314">
        <v>71</v>
      </c>
      <c r="T77" s="314">
        <v>53</v>
      </c>
      <c r="U77" s="314">
        <v>59</v>
      </c>
      <c r="V77" s="314">
        <v>39</v>
      </c>
      <c r="W77" s="314">
        <v>89</v>
      </c>
      <c r="X77" s="314">
        <v>0</v>
      </c>
      <c r="Y77" s="314">
        <v>0</v>
      </c>
      <c r="Z77" s="314">
        <v>0</v>
      </c>
      <c r="AA77" s="133">
        <f t="shared" si="115"/>
        <v>362</v>
      </c>
      <c r="AB77" s="314">
        <v>0</v>
      </c>
      <c r="AC77" s="314">
        <v>0</v>
      </c>
      <c r="AD77" s="314">
        <v>0</v>
      </c>
      <c r="AE77" s="314">
        <v>0</v>
      </c>
      <c r="AF77" s="314">
        <v>0</v>
      </c>
      <c r="AG77" s="314">
        <v>0</v>
      </c>
      <c r="AH77" s="314">
        <v>0</v>
      </c>
      <c r="AI77" s="314">
        <v>0</v>
      </c>
      <c r="AJ77" s="314">
        <v>0</v>
      </c>
      <c r="AK77" s="314">
        <v>0</v>
      </c>
      <c r="AL77" s="314">
        <v>0</v>
      </c>
      <c r="AM77" s="314">
        <v>0</v>
      </c>
      <c r="AN77" s="133">
        <f t="shared" si="100"/>
        <v>0</v>
      </c>
      <c r="AO77" s="315"/>
      <c r="AP77" s="315">
        <v>9</v>
      </c>
      <c r="AQ77" s="315">
        <v>9</v>
      </c>
      <c r="AR77" s="315">
        <v>9</v>
      </c>
      <c r="AS77" s="315">
        <v>9</v>
      </c>
      <c r="AT77" s="315">
        <v>9</v>
      </c>
      <c r="AU77" s="315">
        <v>10</v>
      </c>
      <c r="AV77" s="315">
        <v>10</v>
      </c>
      <c r="AW77" s="315">
        <v>10</v>
      </c>
      <c r="AX77" s="315"/>
      <c r="AY77" s="315"/>
      <c r="AZ77" s="315"/>
      <c r="BA77" s="54">
        <f t="shared" si="101"/>
        <v>9.375</v>
      </c>
      <c r="BB77" s="316"/>
      <c r="BC77" s="316">
        <f t="shared" si="184"/>
        <v>94.444444444444443</v>
      </c>
      <c r="BD77" s="316">
        <f t="shared" si="176"/>
        <v>96.296296296296291</v>
      </c>
      <c r="BE77" s="316">
        <f t="shared" si="177"/>
        <v>88.888888888888886</v>
      </c>
      <c r="BF77" s="316">
        <f t="shared" si="178"/>
        <v>98.611111111111114</v>
      </c>
      <c r="BG77" s="316">
        <f t="shared" si="179"/>
        <v>98.148148148148152</v>
      </c>
      <c r="BH77" s="316">
        <f t="shared" si="180"/>
        <v>98.333333333333329</v>
      </c>
      <c r="BI77" s="316">
        <f t="shared" si="181"/>
        <v>97.5</v>
      </c>
      <c r="BJ77" s="316">
        <f t="shared" si="182"/>
        <v>98.888888888888886</v>
      </c>
      <c r="BK77" s="316"/>
      <c r="BL77" s="316"/>
      <c r="BM77" s="316"/>
      <c r="BN77" s="53">
        <f t="shared" si="83"/>
        <v>96.3888888888889</v>
      </c>
    </row>
    <row r="78" spans="1:66" ht="16.5" customHeight="1">
      <c r="A78" s="269" t="s">
        <v>136</v>
      </c>
      <c r="B78" s="222">
        <f t="shared" ref="B78:M78" si="185">SUM(B79:B79)</f>
        <v>5</v>
      </c>
      <c r="C78" s="222">
        <f t="shared" si="185"/>
        <v>6</v>
      </c>
      <c r="D78" s="222">
        <f t="shared" si="185"/>
        <v>11</v>
      </c>
      <c r="E78" s="222">
        <f t="shared" si="185"/>
        <v>9</v>
      </c>
      <c r="F78" s="222">
        <f t="shared" si="185"/>
        <v>9</v>
      </c>
      <c r="G78" s="222">
        <f t="shared" si="185"/>
        <v>11</v>
      </c>
      <c r="H78" s="222">
        <f t="shared" si="185"/>
        <v>12</v>
      </c>
      <c r="I78" s="222">
        <f t="shared" si="185"/>
        <v>14</v>
      </c>
      <c r="J78" s="222">
        <f t="shared" si="185"/>
        <v>11</v>
      </c>
      <c r="K78" s="222">
        <f t="shared" si="185"/>
        <v>1</v>
      </c>
      <c r="L78" s="222">
        <f t="shared" si="185"/>
        <v>0</v>
      </c>
      <c r="M78" s="222">
        <f t="shared" si="185"/>
        <v>0</v>
      </c>
      <c r="N78" s="133">
        <f t="shared" si="165"/>
        <v>89</v>
      </c>
      <c r="O78" s="222">
        <f t="shared" ref="O78:Z78" si="186">SUM(O79:O79)</f>
        <v>33</v>
      </c>
      <c r="P78" s="222">
        <f t="shared" si="186"/>
        <v>46</v>
      </c>
      <c r="Q78" s="222">
        <f t="shared" si="186"/>
        <v>72</v>
      </c>
      <c r="R78" s="222">
        <f t="shared" si="186"/>
        <v>59</v>
      </c>
      <c r="S78" s="222">
        <f t="shared" si="186"/>
        <v>50</v>
      </c>
      <c r="T78" s="222">
        <f t="shared" si="186"/>
        <v>73</v>
      </c>
      <c r="U78" s="222">
        <f t="shared" si="186"/>
        <v>70</v>
      </c>
      <c r="V78" s="222">
        <f t="shared" si="186"/>
        <v>82</v>
      </c>
      <c r="W78" s="222">
        <f t="shared" si="186"/>
        <v>63</v>
      </c>
      <c r="X78" s="222">
        <f t="shared" si="186"/>
        <v>2</v>
      </c>
      <c r="Y78" s="222">
        <f t="shared" si="186"/>
        <v>0</v>
      </c>
      <c r="Z78" s="222">
        <f t="shared" si="186"/>
        <v>0</v>
      </c>
      <c r="AA78" s="133">
        <f t="shared" si="115"/>
        <v>550</v>
      </c>
      <c r="AB78" s="222">
        <f t="shared" ref="AB78:AM78" si="187">SUM(AB79:AB79)</f>
        <v>0</v>
      </c>
      <c r="AC78" s="222">
        <f t="shared" si="187"/>
        <v>0</v>
      </c>
      <c r="AD78" s="222">
        <f t="shared" si="187"/>
        <v>0</v>
      </c>
      <c r="AE78" s="222">
        <f t="shared" si="187"/>
        <v>0</v>
      </c>
      <c r="AF78" s="222">
        <f t="shared" si="187"/>
        <v>0</v>
      </c>
      <c r="AG78" s="222">
        <f t="shared" si="187"/>
        <v>10</v>
      </c>
      <c r="AH78" s="222">
        <f t="shared" si="187"/>
        <v>10</v>
      </c>
      <c r="AI78" s="222">
        <f t="shared" si="187"/>
        <v>10</v>
      </c>
      <c r="AJ78" s="222">
        <f t="shared" si="187"/>
        <v>10</v>
      </c>
      <c r="AK78" s="222">
        <f t="shared" si="187"/>
        <v>0</v>
      </c>
      <c r="AL78" s="222">
        <f t="shared" si="187"/>
        <v>0</v>
      </c>
      <c r="AM78" s="222">
        <f t="shared" si="187"/>
        <v>0</v>
      </c>
      <c r="AN78" s="133">
        <f t="shared" si="100"/>
        <v>40</v>
      </c>
      <c r="AO78" s="249">
        <f t="shared" ref="AO78:AX78" si="188">AVERAGE(AO79:AO79)</f>
        <v>7</v>
      </c>
      <c r="AP78" s="249">
        <f t="shared" si="188"/>
        <v>8</v>
      </c>
      <c r="AQ78" s="249">
        <f t="shared" si="188"/>
        <v>7</v>
      </c>
      <c r="AR78" s="249">
        <f t="shared" si="188"/>
        <v>7</v>
      </c>
      <c r="AS78" s="249">
        <f t="shared" si="188"/>
        <v>6</v>
      </c>
      <c r="AT78" s="249">
        <f t="shared" si="188"/>
        <v>8</v>
      </c>
      <c r="AU78" s="249">
        <f t="shared" si="188"/>
        <v>7</v>
      </c>
      <c r="AV78" s="249">
        <f t="shared" si="188"/>
        <v>7</v>
      </c>
      <c r="AW78" s="249">
        <f t="shared" si="188"/>
        <v>7</v>
      </c>
      <c r="AX78" s="249">
        <f t="shared" si="188"/>
        <v>2</v>
      </c>
      <c r="AY78" s="249"/>
      <c r="AZ78" s="249"/>
      <c r="BA78" s="54">
        <f t="shared" si="101"/>
        <v>6.6</v>
      </c>
      <c r="BB78" s="249">
        <f t="shared" ref="BB78:BK78" si="189">AVERAGE(BB79:BB79)</f>
        <v>94.285714285714278</v>
      </c>
      <c r="BC78" s="249">
        <f t="shared" si="189"/>
        <v>95.833333333333343</v>
      </c>
      <c r="BD78" s="249">
        <f t="shared" si="189"/>
        <v>93.506493506493499</v>
      </c>
      <c r="BE78" s="249">
        <f t="shared" si="189"/>
        <v>93.650793650793645</v>
      </c>
      <c r="BF78" s="249">
        <f t="shared" si="189"/>
        <v>92.592592592592595</v>
      </c>
      <c r="BG78" s="249">
        <f t="shared" si="189"/>
        <v>94.318181818181827</v>
      </c>
      <c r="BH78" s="249">
        <f t="shared" si="189"/>
        <v>95.238095238095227</v>
      </c>
      <c r="BI78" s="249">
        <f t="shared" si="189"/>
        <v>93.877551020408163</v>
      </c>
      <c r="BJ78" s="249">
        <f t="shared" si="189"/>
        <v>94.805194805194802</v>
      </c>
      <c r="BK78" s="249">
        <f t="shared" si="189"/>
        <v>100</v>
      </c>
      <c r="BL78" s="249"/>
      <c r="BM78" s="249"/>
      <c r="BN78" s="53">
        <f t="shared" si="83"/>
        <v>94.810795025080751</v>
      </c>
    </row>
    <row r="79" spans="1:66" ht="16.5" customHeight="1">
      <c r="A79" s="292" t="s">
        <v>140</v>
      </c>
      <c r="B79" s="293">
        <v>5</v>
      </c>
      <c r="C79" s="293">
        <v>6</v>
      </c>
      <c r="D79" s="293">
        <v>11</v>
      </c>
      <c r="E79" s="293">
        <v>9</v>
      </c>
      <c r="F79" s="293">
        <v>9</v>
      </c>
      <c r="G79" s="293">
        <v>11</v>
      </c>
      <c r="H79" s="293">
        <v>12</v>
      </c>
      <c r="I79" s="293">
        <v>14</v>
      </c>
      <c r="J79" s="293">
        <v>11</v>
      </c>
      <c r="K79" s="293">
        <v>1</v>
      </c>
      <c r="L79" s="293"/>
      <c r="M79" s="293"/>
      <c r="N79" s="133">
        <f t="shared" si="165"/>
        <v>89</v>
      </c>
      <c r="O79" s="293">
        <v>33</v>
      </c>
      <c r="P79" s="293">
        <v>46</v>
      </c>
      <c r="Q79" s="293">
        <v>72</v>
      </c>
      <c r="R79" s="293">
        <v>59</v>
      </c>
      <c r="S79" s="293">
        <v>50</v>
      </c>
      <c r="T79" s="293">
        <v>73</v>
      </c>
      <c r="U79" s="293">
        <v>70</v>
      </c>
      <c r="V79" s="293">
        <v>82</v>
      </c>
      <c r="W79" s="293">
        <v>63</v>
      </c>
      <c r="X79" s="293">
        <v>2</v>
      </c>
      <c r="Y79" s="293">
        <v>0</v>
      </c>
      <c r="Z79" s="293">
        <v>0</v>
      </c>
      <c r="AA79" s="133">
        <f t="shared" si="115"/>
        <v>550</v>
      </c>
      <c r="AB79" s="293">
        <v>0</v>
      </c>
      <c r="AC79" s="293">
        <v>0</v>
      </c>
      <c r="AD79" s="293">
        <v>0</v>
      </c>
      <c r="AE79" s="293">
        <v>0</v>
      </c>
      <c r="AF79" s="293">
        <v>0</v>
      </c>
      <c r="AG79" s="293">
        <v>10</v>
      </c>
      <c r="AH79" s="293">
        <v>10</v>
      </c>
      <c r="AI79" s="293">
        <v>10</v>
      </c>
      <c r="AJ79" s="293">
        <v>10</v>
      </c>
      <c r="AK79" s="293">
        <v>0</v>
      </c>
      <c r="AL79" s="293">
        <v>0</v>
      </c>
      <c r="AM79" s="293">
        <v>0</v>
      </c>
      <c r="AN79" s="133">
        <f t="shared" si="100"/>
        <v>40</v>
      </c>
      <c r="AO79" s="294">
        <v>7</v>
      </c>
      <c r="AP79" s="294">
        <v>8</v>
      </c>
      <c r="AQ79" s="294">
        <v>7</v>
      </c>
      <c r="AR79" s="294">
        <v>7</v>
      </c>
      <c r="AS79" s="294">
        <v>6</v>
      </c>
      <c r="AT79" s="294">
        <v>8</v>
      </c>
      <c r="AU79" s="294">
        <v>7</v>
      </c>
      <c r="AV79" s="294">
        <v>7</v>
      </c>
      <c r="AW79" s="294">
        <v>7</v>
      </c>
      <c r="AX79" s="294">
        <v>2</v>
      </c>
      <c r="AY79" s="294"/>
      <c r="AZ79" s="294"/>
      <c r="BA79" s="54">
        <f t="shared" si="101"/>
        <v>6.6</v>
      </c>
      <c r="BB79" s="295">
        <v>94.285714285714278</v>
      </c>
      <c r="BC79" s="295">
        <v>95.833333333333343</v>
      </c>
      <c r="BD79" s="295">
        <v>93.506493506493499</v>
      </c>
      <c r="BE79" s="295">
        <v>93.650793650793645</v>
      </c>
      <c r="BF79" s="295">
        <v>92.592592592592595</v>
      </c>
      <c r="BG79" s="295">
        <v>94.318181818181827</v>
      </c>
      <c r="BH79" s="295">
        <v>95.238095238095227</v>
      </c>
      <c r="BI79" s="295">
        <v>93.877551020408163</v>
      </c>
      <c r="BJ79" s="295">
        <v>94.805194805194802</v>
      </c>
      <c r="BK79" s="295">
        <v>100</v>
      </c>
      <c r="BL79" s="295"/>
      <c r="BM79" s="295"/>
      <c r="BN79" s="53">
        <f t="shared" si="83"/>
        <v>94.810795025080751</v>
      </c>
    </row>
    <row r="80" spans="1:66" ht="16.5" customHeight="1">
      <c r="A80" s="269" t="s">
        <v>143</v>
      </c>
      <c r="B80" s="222">
        <f>B81</f>
        <v>0</v>
      </c>
      <c r="C80" s="222">
        <f>C81</f>
        <v>0</v>
      </c>
      <c r="D80" s="222">
        <f t="shared" ref="D80:M80" si="190">D81</f>
        <v>0</v>
      </c>
      <c r="E80" s="222">
        <f t="shared" si="190"/>
        <v>1</v>
      </c>
      <c r="F80" s="222">
        <f t="shared" si="190"/>
        <v>0</v>
      </c>
      <c r="G80" s="222">
        <f t="shared" si="190"/>
        <v>4</v>
      </c>
      <c r="H80" s="222">
        <f t="shared" si="190"/>
        <v>2</v>
      </c>
      <c r="I80" s="222">
        <f t="shared" si="190"/>
        <v>0</v>
      </c>
      <c r="J80" s="222">
        <f t="shared" si="190"/>
        <v>0</v>
      </c>
      <c r="K80" s="222">
        <f t="shared" si="190"/>
        <v>0</v>
      </c>
      <c r="L80" s="222">
        <f t="shared" si="190"/>
        <v>0</v>
      </c>
      <c r="M80" s="222">
        <f t="shared" si="190"/>
        <v>0</v>
      </c>
      <c r="N80" s="133">
        <f t="shared" si="165"/>
        <v>7</v>
      </c>
      <c r="O80" s="222">
        <f>O81</f>
        <v>0</v>
      </c>
      <c r="P80" s="222">
        <f>P81</f>
        <v>0</v>
      </c>
      <c r="Q80" s="222">
        <f t="shared" ref="Q80:Z80" si="191">Q81</f>
        <v>0</v>
      </c>
      <c r="R80" s="222">
        <f t="shared" si="191"/>
        <v>5</v>
      </c>
      <c r="S80" s="222">
        <f t="shared" si="191"/>
        <v>0</v>
      </c>
      <c r="T80" s="222">
        <f t="shared" si="191"/>
        <v>24</v>
      </c>
      <c r="U80" s="222">
        <f t="shared" si="191"/>
        <v>12</v>
      </c>
      <c r="V80" s="222">
        <f t="shared" si="191"/>
        <v>0</v>
      </c>
      <c r="W80" s="222">
        <f t="shared" si="191"/>
        <v>0</v>
      </c>
      <c r="X80" s="222">
        <f t="shared" si="191"/>
        <v>0</v>
      </c>
      <c r="Y80" s="222">
        <f t="shared" si="191"/>
        <v>0</v>
      </c>
      <c r="Z80" s="222">
        <f t="shared" si="191"/>
        <v>0</v>
      </c>
      <c r="AA80" s="133">
        <f t="shared" si="115"/>
        <v>41</v>
      </c>
      <c r="AB80" s="222">
        <f>AB81</f>
        <v>0</v>
      </c>
      <c r="AC80" s="222">
        <f>AC81</f>
        <v>0</v>
      </c>
      <c r="AD80" s="222">
        <f t="shared" ref="AD80:AM80" si="192">AD81</f>
        <v>0</v>
      </c>
      <c r="AE80" s="222">
        <f t="shared" si="192"/>
        <v>4</v>
      </c>
      <c r="AF80" s="222">
        <f t="shared" si="192"/>
        <v>0</v>
      </c>
      <c r="AG80" s="222">
        <f t="shared" si="192"/>
        <v>16</v>
      </c>
      <c r="AH80" s="222">
        <f t="shared" si="192"/>
        <v>8</v>
      </c>
      <c r="AI80" s="222">
        <f t="shared" si="192"/>
        <v>0</v>
      </c>
      <c r="AJ80" s="222">
        <f t="shared" si="192"/>
        <v>0</v>
      </c>
      <c r="AK80" s="222">
        <f t="shared" si="192"/>
        <v>0</v>
      </c>
      <c r="AL80" s="222">
        <f t="shared" si="192"/>
        <v>0</v>
      </c>
      <c r="AM80" s="222">
        <f t="shared" si="192"/>
        <v>0</v>
      </c>
      <c r="AN80" s="133">
        <f t="shared" si="100"/>
        <v>28</v>
      </c>
      <c r="AO80" s="249"/>
      <c r="AP80" s="249"/>
      <c r="AQ80" s="249">
        <f t="shared" ref="AQ80:AT80" si="193">AQ81</f>
        <v>0</v>
      </c>
      <c r="AR80" s="249"/>
      <c r="AS80" s="249">
        <f t="shared" si="193"/>
        <v>0</v>
      </c>
      <c r="AT80" s="249">
        <f t="shared" si="193"/>
        <v>10</v>
      </c>
      <c r="AU80" s="249"/>
      <c r="AV80" s="249"/>
      <c r="AW80" s="249"/>
      <c r="AX80" s="249"/>
      <c r="AY80" s="249"/>
      <c r="AZ80" s="249"/>
      <c r="BA80" s="54">
        <f t="shared" si="101"/>
        <v>3.3333333333333335</v>
      </c>
      <c r="BB80" s="249"/>
      <c r="BC80" s="249"/>
      <c r="BD80" s="249"/>
      <c r="BE80" s="249">
        <f t="shared" ref="BE80:BH80" si="194">BE81</f>
        <v>100</v>
      </c>
      <c r="BF80" s="249"/>
      <c r="BG80" s="249">
        <f t="shared" si="194"/>
        <v>100</v>
      </c>
      <c r="BH80" s="249">
        <f t="shared" si="194"/>
        <v>100</v>
      </c>
      <c r="BI80" s="249"/>
      <c r="BJ80" s="249"/>
      <c r="BK80" s="249"/>
      <c r="BL80" s="249"/>
      <c r="BM80" s="249"/>
      <c r="BN80" s="53">
        <f t="shared" si="83"/>
        <v>100</v>
      </c>
    </row>
    <row r="81" spans="1:66" ht="16.5" customHeight="1">
      <c r="A81" s="278" t="s">
        <v>144</v>
      </c>
      <c r="B81" s="282">
        <v>0</v>
      </c>
      <c r="C81" s="282">
        <v>0</v>
      </c>
      <c r="D81" s="282">
        <v>0</v>
      </c>
      <c r="E81" s="282">
        <v>1</v>
      </c>
      <c r="F81" s="282">
        <v>0</v>
      </c>
      <c r="G81" s="282">
        <v>4</v>
      </c>
      <c r="H81" s="282">
        <v>2</v>
      </c>
      <c r="I81" s="282">
        <v>0</v>
      </c>
      <c r="J81" s="282">
        <v>0</v>
      </c>
      <c r="K81" s="282">
        <v>0</v>
      </c>
      <c r="L81" s="282">
        <v>0</v>
      </c>
      <c r="M81" s="282">
        <v>0</v>
      </c>
      <c r="N81" s="133">
        <f t="shared" si="165"/>
        <v>7</v>
      </c>
      <c r="O81" s="282">
        <v>0</v>
      </c>
      <c r="P81" s="282">
        <v>0</v>
      </c>
      <c r="Q81" s="282">
        <v>0</v>
      </c>
      <c r="R81" s="282">
        <v>5</v>
      </c>
      <c r="S81" s="282">
        <v>0</v>
      </c>
      <c r="T81" s="282">
        <v>24</v>
      </c>
      <c r="U81" s="282">
        <v>12</v>
      </c>
      <c r="V81" s="282">
        <v>0</v>
      </c>
      <c r="W81" s="282">
        <v>0</v>
      </c>
      <c r="X81" s="282">
        <v>0</v>
      </c>
      <c r="Y81" s="282">
        <v>0</v>
      </c>
      <c r="Z81" s="282">
        <v>0</v>
      </c>
      <c r="AA81" s="133">
        <f t="shared" si="115"/>
        <v>41</v>
      </c>
      <c r="AB81" s="282">
        <v>0</v>
      </c>
      <c r="AC81" s="282">
        <v>0</v>
      </c>
      <c r="AD81" s="282">
        <v>0</v>
      </c>
      <c r="AE81" s="282">
        <v>4</v>
      </c>
      <c r="AF81" s="282">
        <v>0</v>
      </c>
      <c r="AG81" s="282">
        <v>16</v>
      </c>
      <c r="AH81" s="282">
        <v>8</v>
      </c>
      <c r="AI81" s="282">
        <v>0</v>
      </c>
      <c r="AJ81" s="282">
        <v>0</v>
      </c>
      <c r="AK81" s="282">
        <v>0</v>
      </c>
      <c r="AL81" s="282">
        <v>0</v>
      </c>
      <c r="AM81" s="282">
        <v>0</v>
      </c>
      <c r="AN81" s="133">
        <f t="shared" si="100"/>
        <v>28</v>
      </c>
      <c r="AO81" s="305"/>
      <c r="AP81" s="305"/>
      <c r="AQ81" s="305"/>
      <c r="AR81" s="305">
        <v>9</v>
      </c>
      <c r="AS81" s="305"/>
      <c r="AT81" s="305">
        <v>10</v>
      </c>
      <c r="AU81" s="305">
        <v>10</v>
      </c>
      <c r="AV81" s="305"/>
      <c r="AW81" s="305"/>
      <c r="AX81" s="305"/>
      <c r="AY81" s="305"/>
      <c r="AZ81" s="305"/>
      <c r="BA81" s="54">
        <f t="shared" si="101"/>
        <v>9.6666666666666661</v>
      </c>
      <c r="BB81" s="306"/>
      <c r="BC81" s="306"/>
      <c r="BD81" s="306"/>
      <c r="BE81" s="286">
        <f>IF(E81=0,0,(R81+AE81)/(E81*AR81)*100)</f>
        <v>100</v>
      </c>
      <c r="BF81" s="286"/>
      <c r="BG81" s="286">
        <f t="shared" ref="BG81:BH81" si="195">IF(G81=0,0,(T81+AG81)/(G81*AT81)*100)</f>
        <v>100</v>
      </c>
      <c r="BH81" s="286">
        <f t="shared" si="195"/>
        <v>100</v>
      </c>
      <c r="BI81" s="306"/>
      <c r="BJ81" s="306"/>
      <c r="BK81" s="306"/>
      <c r="BL81" s="306"/>
      <c r="BM81" s="306"/>
      <c r="BN81" s="53">
        <f t="shared" si="83"/>
        <v>100</v>
      </c>
    </row>
    <row r="82" spans="1:66" ht="16.5" customHeight="1">
      <c r="A82" s="269" t="s">
        <v>145</v>
      </c>
      <c r="B82" s="222">
        <f>SUM(B83:B85)</f>
        <v>8</v>
      </c>
      <c r="C82" s="222">
        <f>SUM(C83:C85)</f>
        <v>26</v>
      </c>
      <c r="D82" s="222">
        <f t="shared" ref="D82:M82" si="196">SUM(D83:D85)</f>
        <v>20</v>
      </c>
      <c r="E82" s="222">
        <f t="shared" si="196"/>
        <v>17</v>
      </c>
      <c r="F82" s="222">
        <f t="shared" si="196"/>
        <v>16</v>
      </c>
      <c r="G82" s="222">
        <f t="shared" si="196"/>
        <v>15</v>
      </c>
      <c r="H82" s="222">
        <f t="shared" si="196"/>
        <v>23</v>
      </c>
      <c r="I82" s="222">
        <f t="shared" si="196"/>
        <v>24</v>
      </c>
      <c r="J82" s="222">
        <f t="shared" si="196"/>
        <v>19</v>
      </c>
      <c r="K82" s="222">
        <f t="shared" si="196"/>
        <v>0</v>
      </c>
      <c r="L82" s="222">
        <f t="shared" si="196"/>
        <v>0</v>
      </c>
      <c r="M82" s="222">
        <f t="shared" si="196"/>
        <v>0</v>
      </c>
      <c r="N82" s="133">
        <f t="shared" si="165"/>
        <v>168</v>
      </c>
      <c r="O82" s="222">
        <f>SUM(O83:O85)</f>
        <v>16</v>
      </c>
      <c r="P82" s="222">
        <f>SUM(P83:P85)</f>
        <v>37</v>
      </c>
      <c r="Q82" s="222">
        <f t="shared" ref="Q82:Z82" si="197">SUM(Q83:Q85)</f>
        <v>27</v>
      </c>
      <c r="R82" s="222">
        <f t="shared" si="197"/>
        <v>37</v>
      </c>
      <c r="S82" s="222">
        <f t="shared" si="197"/>
        <v>66</v>
      </c>
      <c r="T82" s="222">
        <f t="shared" si="197"/>
        <v>59</v>
      </c>
      <c r="U82" s="222">
        <f t="shared" si="197"/>
        <v>82</v>
      </c>
      <c r="V82" s="222">
        <f t="shared" si="197"/>
        <v>45</v>
      </c>
      <c r="W82" s="222">
        <f t="shared" si="197"/>
        <v>28</v>
      </c>
      <c r="X82" s="222">
        <f t="shared" si="197"/>
        <v>0</v>
      </c>
      <c r="Y82" s="222">
        <f t="shared" si="197"/>
        <v>0</v>
      </c>
      <c r="Z82" s="222">
        <f t="shared" si="197"/>
        <v>0</v>
      </c>
      <c r="AA82" s="133">
        <f t="shared" si="115"/>
        <v>397</v>
      </c>
      <c r="AB82" s="222">
        <f>SUM(AB83:AB85)</f>
        <v>8</v>
      </c>
      <c r="AC82" s="222">
        <f>SUM(AC83:AC85)</f>
        <v>44</v>
      </c>
      <c r="AD82" s="222">
        <f t="shared" ref="AD82:AM82" si="198">SUM(AD83:AD85)</f>
        <v>44</v>
      </c>
      <c r="AE82" s="222">
        <f t="shared" si="198"/>
        <v>26</v>
      </c>
      <c r="AF82" s="222">
        <f t="shared" si="198"/>
        <v>13</v>
      </c>
      <c r="AG82" s="222">
        <f t="shared" si="198"/>
        <v>34</v>
      </c>
      <c r="AH82" s="222">
        <f t="shared" si="198"/>
        <v>64</v>
      </c>
      <c r="AI82" s="222">
        <f t="shared" si="198"/>
        <v>86</v>
      </c>
      <c r="AJ82" s="222">
        <f t="shared" si="198"/>
        <v>80</v>
      </c>
      <c r="AK82" s="222">
        <f t="shared" si="198"/>
        <v>0</v>
      </c>
      <c r="AL82" s="222">
        <f t="shared" si="198"/>
        <v>0</v>
      </c>
      <c r="AM82" s="222">
        <f t="shared" si="198"/>
        <v>0</v>
      </c>
      <c r="AN82" s="133">
        <f t="shared" si="100"/>
        <v>399</v>
      </c>
      <c r="AO82" s="249">
        <f>AVERAGE(AO83:AO85)</f>
        <v>7</v>
      </c>
      <c r="AP82" s="249">
        <f>AVERAGE(AP83:AP85)</f>
        <v>7.333333333333333</v>
      </c>
      <c r="AQ82" s="249">
        <f t="shared" ref="AQ82:AW82" si="199">AVERAGE(AQ83:AQ85)</f>
        <v>7.333333333333333</v>
      </c>
      <c r="AR82" s="249">
        <f t="shared" si="199"/>
        <v>7.333333333333333</v>
      </c>
      <c r="AS82" s="249">
        <f t="shared" si="199"/>
        <v>7</v>
      </c>
      <c r="AT82" s="249">
        <f t="shared" si="199"/>
        <v>7</v>
      </c>
      <c r="AU82" s="249">
        <f t="shared" si="199"/>
        <v>7</v>
      </c>
      <c r="AV82" s="249">
        <f t="shared" si="199"/>
        <v>7</v>
      </c>
      <c r="AW82" s="249">
        <f t="shared" si="199"/>
        <v>7</v>
      </c>
      <c r="AX82" s="249"/>
      <c r="AY82" s="249"/>
      <c r="AZ82" s="249"/>
      <c r="BA82" s="54">
        <f t="shared" si="101"/>
        <v>7.1111111111111107</v>
      </c>
      <c r="BB82" s="249">
        <f>AVERAGE(BB83:BB85)</f>
        <v>67.34693877551021</v>
      </c>
      <c r="BC82" s="249">
        <f t="shared" ref="BC82:BJ82" si="200">AVERAGE(BC83:BC85)</f>
        <v>60.945767195767189</v>
      </c>
      <c r="BD82" s="249">
        <f t="shared" si="200"/>
        <v>77.864583333333329</v>
      </c>
      <c r="BE82" s="249">
        <f t="shared" si="200"/>
        <v>73.763736263736277</v>
      </c>
      <c r="BF82" s="249">
        <f t="shared" si="200"/>
        <v>76.428571428571431</v>
      </c>
      <c r="BG82" s="249">
        <f t="shared" si="200"/>
        <v>88.435374149659864</v>
      </c>
      <c r="BH82" s="249">
        <f t="shared" si="200"/>
        <v>85.714285714285722</v>
      </c>
      <c r="BI82" s="249">
        <f t="shared" si="200"/>
        <v>84.821428571428569</v>
      </c>
      <c r="BJ82" s="249">
        <f t="shared" si="200"/>
        <v>82.936507936507937</v>
      </c>
      <c r="BK82" s="249"/>
      <c r="BL82" s="249"/>
      <c r="BM82" s="249"/>
      <c r="BN82" s="53">
        <f t="shared" si="83"/>
        <v>77.584132596533394</v>
      </c>
    </row>
    <row r="83" spans="1:66" ht="16.5" customHeight="1">
      <c r="A83" s="430" t="s">
        <v>146</v>
      </c>
      <c r="B83" s="429">
        <v>1</v>
      </c>
      <c r="C83" s="429">
        <v>4</v>
      </c>
      <c r="D83" s="429">
        <v>2</v>
      </c>
      <c r="E83" s="429">
        <v>2</v>
      </c>
      <c r="F83" s="429">
        <v>6</v>
      </c>
      <c r="G83" s="429">
        <v>6</v>
      </c>
      <c r="H83" s="429">
        <v>11</v>
      </c>
      <c r="I83" s="429">
        <v>6</v>
      </c>
      <c r="J83" s="429">
        <v>4</v>
      </c>
      <c r="K83" s="429">
        <v>0</v>
      </c>
      <c r="L83" s="429">
        <v>0</v>
      </c>
      <c r="M83" s="429">
        <v>0</v>
      </c>
      <c r="N83" s="133">
        <f t="shared" si="165"/>
        <v>42</v>
      </c>
      <c r="O83" s="429">
        <v>7</v>
      </c>
      <c r="P83" s="429">
        <v>28</v>
      </c>
      <c r="Q83" s="429">
        <v>14</v>
      </c>
      <c r="R83" s="429">
        <v>14</v>
      </c>
      <c r="S83" s="429">
        <v>42</v>
      </c>
      <c r="T83" s="429">
        <v>42</v>
      </c>
      <c r="U83" s="429">
        <v>77</v>
      </c>
      <c r="V83" s="429">
        <v>42</v>
      </c>
      <c r="W83" s="429">
        <v>28</v>
      </c>
      <c r="X83" s="429">
        <v>0</v>
      </c>
      <c r="Y83" s="429">
        <v>0</v>
      </c>
      <c r="Z83" s="429">
        <v>0</v>
      </c>
      <c r="AA83" s="133">
        <f t="shared" si="115"/>
        <v>294</v>
      </c>
      <c r="AB83" s="429">
        <v>0</v>
      </c>
      <c r="AC83" s="429">
        <v>0</v>
      </c>
      <c r="AD83" s="429">
        <v>0</v>
      </c>
      <c r="AE83" s="429">
        <v>0</v>
      </c>
      <c r="AF83" s="429">
        <v>0</v>
      </c>
      <c r="AG83" s="429">
        <v>0</v>
      </c>
      <c r="AH83" s="429">
        <v>0</v>
      </c>
      <c r="AI83" s="429">
        <v>0</v>
      </c>
      <c r="AJ83" s="429">
        <v>0</v>
      </c>
      <c r="AK83" s="429">
        <v>0</v>
      </c>
      <c r="AL83" s="429">
        <v>0</v>
      </c>
      <c r="AM83" s="429">
        <v>0</v>
      </c>
      <c r="AN83" s="431">
        <v>0</v>
      </c>
      <c r="AO83" s="442">
        <v>7</v>
      </c>
      <c r="AP83" s="442">
        <v>7</v>
      </c>
      <c r="AQ83" s="442">
        <v>7</v>
      </c>
      <c r="AR83" s="442">
        <v>7</v>
      </c>
      <c r="AS83" s="442">
        <v>7</v>
      </c>
      <c r="AT83" s="442">
        <v>7</v>
      </c>
      <c r="AU83" s="442">
        <v>7</v>
      </c>
      <c r="AV83" s="442">
        <v>7</v>
      </c>
      <c r="AW83" s="442">
        <v>7</v>
      </c>
      <c r="AX83" s="442"/>
      <c r="AY83" s="442"/>
      <c r="AZ83" s="442"/>
      <c r="BA83" s="54">
        <f t="shared" si="101"/>
        <v>7</v>
      </c>
      <c r="BB83" s="428">
        <f t="shared" ref="BB83:BB84" si="201">IF(B83=0,0,(O83+AB83)/(B83*AO83)*100)</f>
        <v>100</v>
      </c>
      <c r="BC83" s="428">
        <f t="shared" ref="BC83:BC85" si="202">IF(C83=0,0,(P83+AC83)/(C83*AP83)*100)</f>
        <v>100</v>
      </c>
      <c r="BD83" s="428">
        <f t="shared" ref="BD83:BD85" si="203">IF(D83=0,0,(Q83+AD83)/(D83*AQ83)*100)</f>
        <v>100</v>
      </c>
      <c r="BE83" s="428">
        <f t="shared" ref="BE83:BE85" si="204">IF(E83=0,0,(R83+AE83)/(E83*AR83)*100)</f>
        <v>100</v>
      </c>
      <c r="BF83" s="428">
        <f t="shared" ref="BF83:BF84" si="205">IF(F83=0,0,(S83+AF83)/(F83*AS83)*100)</f>
        <v>100</v>
      </c>
      <c r="BG83" s="428">
        <f t="shared" ref="BG83:BG85" si="206">IF(G83=0,0,(T83+AG83)/(G83*AT83)*100)</f>
        <v>100</v>
      </c>
      <c r="BH83" s="428">
        <f t="shared" ref="BH83:BH85" si="207">IF(H83=0,0,(U83+AH83)/(H83*AU83)*100)</f>
        <v>100</v>
      </c>
      <c r="BI83" s="428">
        <f t="shared" ref="BI83:BI85" si="208">IF(I83=0,0,(V83+AI83)/(I83*AV83)*100)</f>
        <v>100</v>
      </c>
      <c r="BJ83" s="428">
        <f t="shared" ref="BJ83:BJ85" si="209">IF(J83=0,0,(W83+AJ83)/(J83*AW83)*100)</f>
        <v>100</v>
      </c>
      <c r="BK83" s="428"/>
      <c r="BL83" s="428"/>
      <c r="BM83" s="428"/>
      <c r="BN83" s="53">
        <f t="shared" si="83"/>
        <v>100</v>
      </c>
    </row>
    <row r="84" spans="1:66" ht="16.5" customHeight="1">
      <c r="A84" s="430" t="s">
        <v>147</v>
      </c>
      <c r="B84" s="429">
        <v>7</v>
      </c>
      <c r="C84" s="429">
        <v>18</v>
      </c>
      <c r="D84" s="429">
        <v>16</v>
      </c>
      <c r="E84" s="429">
        <v>13</v>
      </c>
      <c r="F84" s="429">
        <v>10</v>
      </c>
      <c r="G84" s="429">
        <v>7</v>
      </c>
      <c r="H84" s="429">
        <v>9</v>
      </c>
      <c r="I84" s="429">
        <v>16</v>
      </c>
      <c r="J84" s="429">
        <v>12</v>
      </c>
      <c r="K84" s="429">
        <v>0</v>
      </c>
      <c r="L84" s="429">
        <v>0</v>
      </c>
      <c r="M84" s="429">
        <v>0</v>
      </c>
      <c r="N84" s="133">
        <f t="shared" si="165"/>
        <v>108</v>
      </c>
      <c r="O84" s="429">
        <v>9</v>
      </c>
      <c r="P84" s="429">
        <v>8</v>
      </c>
      <c r="Q84" s="429">
        <v>9</v>
      </c>
      <c r="R84" s="429">
        <v>23</v>
      </c>
      <c r="S84" s="429">
        <v>24</v>
      </c>
      <c r="T84" s="429">
        <v>17</v>
      </c>
      <c r="U84" s="429">
        <v>5</v>
      </c>
      <c r="V84" s="429">
        <v>3</v>
      </c>
      <c r="W84" s="429">
        <v>0</v>
      </c>
      <c r="X84" s="429">
        <v>0</v>
      </c>
      <c r="Y84" s="429">
        <v>0</v>
      </c>
      <c r="Z84" s="429">
        <v>0</v>
      </c>
      <c r="AA84" s="133">
        <f t="shared" si="115"/>
        <v>98</v>
      </c>
      <c r="AB84" s="429">
        <v>8</v>
      </c>
      <c r="AC84" s="429">
        <v>29</v>
      </c>
      <c r="AD84" s="429">
        <v>34</v>
      </c>
      <c r="AE84" s="429">
        <v>14</v>
      </c>
      <c r="AF84" s="429">
        <v>13</v>
      </c>
      <c r="AG84" s="429">
        <v>22</v>
      </c>
      <c r="AH84" s="429">
        <v>49</v>
      </c>
      <c r="AI84" s="429">
        <v>74</v>
      </c>
      <c r="AJ84" s="429">
        <v>65</v>
      </c>
      <c r="AK84" s="429">
        <v>0</v>
      </c>
      <c r="AL84" s="429">
        <v>0</v>
      </c>
      <c r="AM84" s="429">
        <v>0</v>
      </c>
      <c r="AN84" s="431">
        <v>308</v>
      </c>
      <c r="AO84" s="442">
        <v>7</v>
      </c>
      <c r="AP84" s="442">
        <v>8</v>
      </c>
      <c r="AQ84" s="442">
        <v>8</v>
      </c>
      <c r="AR84" s="442">
        <v>8</v>
      </c>
      <c r="AS84" s="442">
        <v>7</v>
      </c>
      <c r="AT84" s="442">
        <v>7</v>
      </c>
      <c r="AU84" s="442">
        <v>7</v>
      </c>
      <c r="AV84" s="442">
        <v>7</v>
      </c>
      <c r="AW84" s="442">
        <v>7</v>
      </c>
      <c r="AX84" s="442"/>
      <c r="AY84" s="442"/>
      <c r="AZ84" s="442"/>
      <c r="BA84" s="54">
        <f t="shared" si="101"/>
        <v>7.333333333333333</v>
      </c>
      <c r="BB84" s="428">
        <f t="shared" si="201"/>
        <v>34.693877551020407</v>
      </c>
      <c r="BC84" s="428">
        <f t="shared" si="202"/>
        <v>25.694444444444443</v>
      </c>
      <c r="BD84" s="428">
        <f t="shared" si="203"/>
        <v>33.59375</v>
      </c>
      <c r="BE84" s="428">
        <f t="shared" si="204"/>
        <v>35.57692307692308</v>
      </c>
      <c r="BF84" s="428">
        <f t="shared" si="205"/>
        <v>52.857142857142861</v>
      </c>
      <c r="BG84" s="428">
        <f t="shared" si="206"/>
        <v>79.591836734693871</v>
      </c>
      <c r="BH84" s="428">
        <f t="shared" si="207"/>
        <v>85.714285714285708</v>
      </c>
      <c r="BI84" s="428">
        <f t="shared" si="208"/>
        <v>68.75</v>
      </c>
      <c r="BJ84" s="428">
        <f t="shared" si="209"/>
        <v>77.38095238095238</v>
      </c>
      <c r="BK84" s="428"/>
      <c r="BL84" s="428"/>
      <c r="BM84" s="428"/>
      <c r="BN84" s="53">
        <f t="shared" si="83"/>
        <v>54.872579195495859</v>
      </c>
    </row>
    <row r="85" spans="1:66" ht="16.5" customHeight="1">
      <c r="A85" s="430" t="s">
        <v>148</v>
      </c>
      <c r="B85" s="429">
        <v>0</v>
      </c>
      <c r="C85" s="429">
        <v>4</v>
      </c>
      <c r="D85" s="429">
        <v>2</v>
      </c>
      <c r="E85" s="429">
        <v>2</v>
      </c>
      <c r="F85" s="429">
        <v>0</v>
      </c>
      <c r="G85" s="429">
        <v>2</v>
      </c>
      <c r="H85" s="429">
        <v>3</v>
      </c>
      <c r="I85" s="429">
        <v>2</v>
      </c>
      <c r="J85" s="429">
        <v>3</v>
      </c>
      <c r="K85" s="429">
        <v>0</v>
      </c>
      <c r="L85" s="429">
        <v>0</v>
      </c>
      <c r="M85" s="429">
        <v>0</v>
      </c>
      <c r="N85" s="133">
        <f t="shared" si="165"/>
        <v>18</v>
      </c>
      <c r="O85" s="429">
        <v>0</v>
      </c>
      <c r="P85" s="429">
        <v>1</v>
      </c>
      <c r="Q85" s="429">
        <v>4</v>
      </c>
      <c r="R85" s="429">
        <v>0</v>
      </c>
      <c r="S85" s="429">
        <v>0</v>
      </c>
      <c r="T85" s="429">
        <v>0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133">
        <f t="shared" si="115"/>
        <v>5</v>
      </c>
      <c r="AB85" s="429">
        <v>0</v>
      </c>
      <c r="AC85" s="429">
        <v>15</v>
      </c>
      <c r="AD85" s="429">
        <v>10</v>
      </c>
      <c r="AE85" s="429">
        <v>12</v>
      </c>
      <c r="AF85" s="429">
        <v>0</v>
      </c>
      <c r="AG85" s="429">
        <v>12</v>
      </c>
      <c r="AH85" s="429">
        <v>15</v>
      </c>
      <c r="AI85" s="429">
        <v>12</v>
      </c>
      <c r="AJ85" s="429">
        <v>15</v>
      </c>
      <c r="AK85" s="429">
        <v>0</v>
      </c>
      <c r="AL85" s="429">
        <v>0</v>
      </c>
      <c r="AM85" s="429">
        <v>0</v>
      </c>
      <c r="AN85" s="431">
        <v>91</v>
      </c>
      <c r="AO85" s="442"/>
      <c r="AP85" s="442">
        <v>7</v>
      </c>
      <c r="AQ85" s="442">
        <v>7</v>
      </c>
      <c r="AR85" s="442">
        <v>7</v>
      </c>
      <c r="AS85" s="442"/>
      <c r="AT85" s="442">
        <v>7</v>
      </c>
      <c r="AU85" s="442">
        <v>7</v>
      </c>
      <c r="AV85" s="442">
        <v>7</v>
      </c>
      <c r="AW85" s="442">
        <v>7</v>
      </c>
      <c r="AX85" s="442"/>
      <c r="AY85" s="442"/>
      <c r="AZ85" s="442"/>
      <c r="BA85" s="54">
        <f t="shared" si="101"/>
        <v>7</v>
      </c>
      <c r="BB85" s="428"/>
      <c r="BC85" s="428">
        <f t="shared" si="202"/>
        <v>57.142857142857139</v>
      </c>
      <c r="BD85" s="428">
        <f t="shared" si="203"/>
        <v>100</v>
      </c>
      <c r="BE85" s="428">
        <f t="shared" si="204"/>
        <v>85.714285714285708</v>
      </c>
      <c r="BF85" s="428"/>
      <c r="BG85" s="428">
        <f t="shared" si="206"/>
        <v>85.714285714285708</v>
      </c>
      <c r="BH85" s="428">
        <f t="shared" si="207"/>
        <v>71.428571428571431</v>
      </c>
      <c r="BI85" s="428">
        <f t="shared" si="208"/>
        <v>85.714285714285708</v>
      </c>
      <c r="BJ85" s="428">
        <f t="shared" si="209"/>
        <v>71.428571428571431</v>
      </c>
      <c r="BK85" s="428"/>
      <c r="BL85" s="428"/>
      <c r="BM85" s="428"/>
      <c r="BN85" s="53">
        <f t="shared" si="83"/>
        <v>79.591836734693871</v>
      </c>
    </row>
    <row r="86" spans="1:66" ht="16.5" customHeight="1">
      <c r="A86" s="269" t="s">
        <v>149</v>
      </c>
      <c r="B86" s="222">
        <f t="shared" ref="B86:M86" si="210">SUM(B87:B90)</f>
        <v>0</v>
      </c>
      <c r="C86" s="222">
        <f t="shared" si="210"/>
        <v>0</v>
      </c>
      <c r="D86" s="222">
        <f t="shared" si="210"/>
        <v>1</v>
      </c>
      <c r="E86" s="222">
        <f t="shared" si="210"/>
        <v>4</v>
      </c>
      <c r="F86" s="222">
        <f t="shared" si="210"/>
        <v>4</v>
      </c>
      <c r="G86" s="222">
        <f t="shared" si="210"/>
        <v>3</v>
      </c>
      <c r="H86" s="222">
        <f t="shared" si="210"/>
        <v>4</v>
      </c>
      <c r="I86" s="222">
        <f t="shared" si="210"/>
        <v>6</v>
      </c>
      <c r="J86" s="222">
        <f t="shared" si="210"/>
        <v>6</v>
      </c>
      <c r="K86" s="222">
        <f t="shared" si="210"/>
        <v>1</v>
      </c>
      <c r="L86" s="222">
        <f t="shared" si="210"/>
        <v>0</v>
      </c>
      <c r="M86" s="222">
        <f t="shared" si="210"/>
        <v>0</v>
      </c>
      <c r="N86" s="133">
        <f t="shared" si="165"/>
        <v>29</v>
      </c>
      <c r="O86" s="222">
        <f t="shared" ref="O86:Z86" si="211">SUM(O87:O90)</f>
        <v>0</v>
      </c>
      <c r="P86" s="222">
        <f t="shared" si="211"/>
        <v>0</v>
      </c>
      <c r="Q86" s="222">
        <f t="shared" si="211"/>
        <v>7</v>
      </c>
      <c r="R86" s="222">
        <f t="shared" si="211"/>
        <v>22</v>
      </c>
      <c r="S86" s="222">
        <f t="shared" si="211"/>
        <v>20</v>
      </c>
      <c r="T86" s="222">
        <f t="shared" si="211"/>
        <v>21</v>
      </c>
      <c r="U86" s="222">
        <f t="shared" si="211"/>
        <v>26</v>
      </c>
      <c r="V86" s="222">
        <f t="shared" si="211"/>
        <v>40</v>
      </c>
      <c r="W86" s="222">
        <f t="shared" si="211"/>
        <v>42</v>
      </c>
      <c r="X86" s="222">
        <f t="shared" si="211"/>
        <v>7</v>
      </c>
      <c r="Y86" s="222">
        <f t="shared" si="211"/>
        <v>0</v>
      </c>
      <c r="Z86" s="222">
        <f t="shared" si="211"/>
        <v>0</v>
      </c>
      <c r="AA86" s="133">
        <f t="shared" si="115"/>
        <v>185</v>
      </c>
      <c r="AB86" s="222">
        <f t="shared" ref="AB86:AM86" si="212">SUM(AB87:AB90)</f>
        <v>0</v>
      </c>
      <c r="AC86" s="222">
        <f t="shared" si="212"/>
        <v>0</v>
      </c>
      <c r="AD86" s="222">
        <f t="shared" si="212"/>
        <v>1</v>
      </c>
      <c r="AE86" s="222">
        <f t="shared" si="212"/>
        <v>10</v>
      </c>
      <c r="AF86" s="222">
        <f t="shared" si="212"/>
        <v>12</v>
      </c>
      <c r="AG86" s="222">
        <f t="shared" si="212"/>
        <v>6</v>
      </c>
      <c r="AH86" s="222">
        <f t="shared" si="212"/>
        <v>10</v>
      </c>
      <c r="AI86" s="222">
        <f t="shared" si="212"/>
        <v>14</v>
      </c>
      <c r="AJ86" s="222">
        <f t="shared" si="212"/>
        <v>6</v>
      </c>
      <c r="AK86" s="222">
        <f t="shared" si="212"/>
        <v>1</v>
      </c>
      <c r="AL86" s="222">
        <f t="shared" si="212"/>
        <v>0</v>
      </c>
      <c r="AM86" s="222">
        <f t="shared" si="212"/>
        <v>0</v>
      </c>
      <c r="AN86" s="133">
        <f t="shared" si="100"/>
        <v>60</v>
      </c>
      <c r="AO86" s="249"/>
      <c r="AP86" s="249"/>
      <c r="AQ86" s="249">
        <f t="shared" ref="AQ86:AX86" si="213">AVERAGE(AQ87:AQ90)</f>
        <v>8</v>
      </c>
      <c r="AR86" s="249">
        <f t="shared" si="213"/>
        <v>8</v>
      </c>
      <c r="AS86" s="249">
        <f t="shared" si="213"/>
        <v>8</v>
      </c>
      <c r="AT86" s="249">
        <f t="shared" si="213"/>
        <v>9</v>
      </c>
      <c r="AU86" s="249">
        <f t="shared" si="213"/>
        <v>9.3333333333333339</v>
      </c>
      <c r="AV86" s="249">
        <f t="shared" si="213"/>
        <v>9</v>
      </c>
      <c r="AW86" s="249">
        <f t="shared" si="213"/>
        <v>8</v>
      </c>
      <c r="AX86" s="249">
        <f t="shared" si="213"/>
        <v>8</v>
      </c>
      <c r="AY86" s="249"/>
      <c r="AZ86" s="249"/>
      <c r="BA86" s="54">
        <f t="shared" si="101"/>
        <v>8.4166666666666679</v>
      </c>
      <c r="BB86" s="249"/>
      <c r="BC86" s="249"/>
      <c r="BD86" s="249">
        <f t="shared" ref="BD86:BK86" si="214">AVERAGE(BD87:BD90)</f>
        <v>100</v>
      </c>
      <c r="BE86" s="249">
        <f t="shared" si="214"/>
        <v>100</v>
      </c>
      <c r="BF86" s="249">
        <f t="shared" si="214"/>
        <v>100</v>
      </c>
      <c r="BG86" s="249">
        <f t="shared" si="214"/>
        <v>100</v>
      </c>
      <c r="BH86" s="249">
        <f t="shared" si="214"/>
        <v>100</v>
      </c>
      <c r="BI86" s="249">
        <f t="shared" si="214"/>
        <v>100</v>
      </c>
      <c r="BJ86" s="249">
        <f t="shared" si="214"/>
        <v>100</v>
      </c>
      <c r="BK86" s="249">
        <f t="shared" si="214"/>
        <v>100</v>
      </c>
      <c r="BL86" s="249"/>
      <c r="BM86" s="249"/>
      <c r="BN86" s="53">
        <f t="shared" si="83"/>
        <v>100</v>
      </c>
    </row>
    <row r="87" spans="1:66" ht="16.5" customHeight="1">
      <c r="A87" s="278" t="s">
        <v>150</v>
      </c>
      <c r="B87" s="151">
        <v>0</v>
      </c>
      <c r="C87" s="151">
        <v>0</v>
      </c>
      <c r="D87" s="151">
        <v>0</v>
      </c>
      <c r="E87" s="151">
        <v>1</v>
      </c>
      <c r="F87" s="151">
        <v>0</v>
      </c>
      <c r="G87" s="151">
        <v>0</v>
      </c>
      <c r="H87" s="151">
        <v>0</v>
      </c>
      <c r="I87" s="151">
        <v>0</v>
      </c>
      <c r="J87" s="151">
        <v>0</v>
      </c>
      <c r="K87" s="151">
        <v>0</v>
      </c>
      <c r="L87" s="151">
        <v>0</v>
      </c>
      <c r="M87" s="151">
        <v>0</v>
      </c>
      <c r="N87" s="133">
        <f t="shared" si="165"/>
        <v>1</v>
      </c>
      <c r="O87" s="151">
        <v>0</v>
      </c>
      <c r="P87" s="151">
        <v>0</v>
      </c>
      <c r="Q87" s="151">
        <v>0</v>
      </c>
      <c r="R87" s="151">
        <v>7</v>
      </c>
      <c r="S87" s="151">
        <v>0</v>
      </c>
      <c r="T87" s="151">
        <v>0</v>
      </c>
      <c r="U87" s="151">
        <v>0</v>
      </c>
      <c r="V87" s="151">
        <v>0</v>
      </c>
      <c r="W87" s="151">
        <v>0</v>
      </c>
      <c r="X87" s="151">
        <v>0</v>
      </c>
      <c r="Y87" s="151">
        <v>0</v>
      </c>
      <c r="Z87" s="151">
        <v>0</v>
      </c>
      <c r="AA87" s="133">
        <f t="shared" si="115"/>
        <v>7</v>
      </c>
      <c r="AB87" s="151">
        <v>0</v>
      </c>
      <c r="AC87" s="151">
        <v>0</v>
      </c>
      <c r="AD87" s="151">
        <v>0</v>
      </c>
      <c r="AE87" s="151">
        <v>1</v>
      </c>
      <c r="AF87" s="151">
        <v>0</v>
      </c>
      <c r="AG87" s="151">
        <v>0</v>
      </c>
      <c r="AH87" s="151">
        <v>0</v>
      </c>
      <c r="AI87" s="151">
        <v>0</v>
      </c>
      <c r="AJ87" s="151">
        <v>0</v>
      </c>
      <c r="AK87" s="151">
        <v>0</v>
      </c>
      <c r="AL87" s="151">
        <v>0</v>
      </c>
      <c r="AM87" s="151">
        <v>0</v>
      </c>
      <c r="AN87" s="133">
        <f t="shared" si="100"/>
        <v>1</v>
      </c>
      <c r="AO87" s="442"/>
      <c r="AP87" s="442"/>
      <c r="AQ87" s="442"/>
      <c r="AR87" s="442">
        <v>8</v>
      </c>
      <c r="AS87" s="442"/>
      <c r="AT87" s="442"/>
      <c r="AU87" s="442"/>
      <c r="AV87" s="442"/>
      <c r="AW87" s="442"/>
      <c r="AX87" s="442"/>
      <c r="AY87" s="442"/>
      <c r="AZ87" s="442"/>
      <c r="BA87" s="54">
        <f t="shared" si="101"/>
        <v>8</v>
      </c>
      <c r="BB87" s="428"/>
      <c r="BC87" s="428"/>
      <c r="BD87" s="428"/>
      <c r="BE87" s="428">
        <f t="shared" ref="BE87:BE89" si="215">IF(E87=0,0,(R87+AE87)/(E87*AR87)*100)</f>
        <v>100</v>
      </c>
      <c r="BF87" s="428"/>
      <c r="BG87" s="428"/>
      <c r="BH87" s="428"/>
      <c r="BI87" s="428"/>
      <c r="BJ87" s="428"/>
      <c r="BK87" s="428"/>
      <c r="BL87" s="428"/>
      <c r="BM87" s="428"/>
      <c r="BN87" s="53">
        <f t="shared" si="83"/>
        <v>100</v>
      </c>
    </row>
    <row r="88" spans="1:66" ht="16.5" customHeight="1">
      <c r="A88" s="282" t="s">
        <v>153</v>
      </c>
      <c r="B88" s="152">
        <v>0</v>
      </c>
      <c r="C88" s="152">
        <v>0</v>
      </c>
      <c r="D88" s="152">
        <v>1</v>
      </c>
      <c r="E88" s="152">
        <v>2</v>
      </c>
      <c r="F88" s="152">
        <v>3</v>
      </c>
      <c r="G88" s="152">
        <v>1</v>
      </c>
      <c r="H88" s="152">
        <v>2</v>
      </c>
      <c r="I88" s="152">
        <v>1</v>
      </c>
      <c r="J88" s="152">
        <v>1</v>
      </c>
      <c r="K88" s="152">
        <v>1</v>
      </c>
      <c r="L88" s="152">
        <v>0</v>
      </c>
      <c r="M88" s="152">
        <v>0</v>
      </c>
      <c r="N88" s="133">
        <f t="shared" si="165"/>
        <v>12</v>
      </c>
      <c r="O88" s="318">
        <v>0</v>
      </c>
      <c r="P88" s="153">
        <v>0</v>
      </c>
      <c r="Q88" s="153">
        <v>7</v>
      </c>
      <c r="R88" s="153">
        <v>10</v>
      </c>
      <c r="S88" s="153">
        <v>15</v>
      </c>
      <c r="T88" s="153">
        <v>7</v>
      </c>
      <c r="U88" s="153">
        <v>14</v>
      </c>
      <c r="V88" s="153">
        <v>7</v>
      </c>
      <c r="W88" s="153">
        <v>7</v>
      </c>
      <c r="X88" s="153">
        <v>7</v>
      </c>
      <c r="Y88" s="153">
        <v>0</v>
      </c>
      <c r="Z88" s="153">
        <v>0</v>
      </c>
      <c r="AA88" s="133">
        <f t="shared" si="115"/>
        <v>74</v>
      </c>
      <c r="AB88" s="152">
        <v>0</v>
      </c>
      <c r="AC88" s="152">
        <v>0</v>
      </c>
      <c r="AD88" s="152">
        <v>1</v>
      </c>
      <c r="AE88" s="152">
        <v>6</v>
      </c>
      <c r="AF88" s="152">
        <v>9</v>
      </c>
      <c r="AG88" s="152">
        <v>3</v>
      </c>
      <c r="AH88" s="152">
        <v>2</v>
      </c>
      <c r="AI88" s="152">
        <v>1</v>
      </c>
      <c r="AJ88" s="152">
        <v>1</v>
      </c>
      <c r="AK88" s="152">
        <v>1</v>
      </c>
      <c r="AL88" s="152">
        <v>0</v>
      </c>
      <c r="AM88" s="152">
        <v>0</v>
      </c>
      <c r="AN88" s="133">
        <f t="shared" si="100"/>
        <v>24</v>
      </c>
      <c r="AO88" s="442"/>
      <c r="AP88" s="442"/>
      <c r="AQ88" s="442">
        <v>8</v>
      </c>
      <c r="AR88" s="442">
        <v>8</v>
      </c>
      <c r="AS88" s="442">
        <v>8</v>
      </c>
      <c r="AT88" s="442">
        <v>10</v>
      </c>
      <c r="AU88" s="442">
        <v>8</v>
      </c>
      <c r="AV88" s="442">
        <v>8</v>
      </c>
      <c r="AW88" s="442">
        <v>8</v>
      </c>
      <c r="AX88" s="442">
        <v>8</v>
      </c>
      <c r="AY88" s="442"/>
      <c r="AZ88" s="442"/>
      <c r="BA88" s="54">
        <f t="shared" si="101"/>
        <v>8.25</v>
      </c>
      <c r="BB88" s="428"/>
      <c r="BC88" s="428"/>
      <c r="BD88" s="428">
        <f t="shared" ref="BD88" si="216">IF(D88=0,0,(Q88+AD88)/(D88*AQ88)*100)</f>
        <v>100</v>
      </c>
      <c r="BE88" s="428">
        <f t="shared" si="215"/>
        <v>100</v>
      </c>
      <c r="BF88" s="428">
        <f t="shared" ref="BF88:BF90" si="217">IF(F88=0,0,(S88+AF88)/(F88*AS88)*100)</f>
        <v>100</v>
      </c>
      <c r="BG88" s="428">
        <f t="shared" ref="BG88:BG90" si="218">IF(G88=0,0,(T88+AG88)/(G88*AT88)*100)</f>
        <v>100</v>
      </c>
      <c r="BH88" s="428">
        <f t="shared" ref="BH88:BH90" si="219">IF(H88=0,0,(U88+AH88)/(H88*AU88)*100)</f>
        <v>100</v>
      </c>
      <c r="BI88" s="428">
        <f t="shared" ref="BI88:BI90" si="220">IF(I88=0,0,(V88+AI88)/(I88*AV88)*100)</f>
        <v>100</v>
      </c>
      <c r="BJ88" s="428">
        <f t="shared" ref="BJ88:BJ90" si="221">IF(J88=0,0,(W88+AJ88)/(J88*AW88)*100)</f>
        <v>100</v>
      </c>
      <c r="BK88" s="428">
        <f t="shared" ref="BK88" si="222">IF(K88=0,0,(X88+AK88)/(K88*AX88)*100)</f>
        <v>100</v>
      </c>
      <c r="BL88" s="428"/>
      <c r="BM88" s="428"/>
      <c r="BN88" s="53">
        <f t="shared" si="83"/>
        <v>100</v>
      </c>
    </row>
    <row r="89" spans="1:66" ht="16.5" customHeight="1">
      <c r="A89" s="282" t="s">
        <v>154</v>
      </c>
      <c r="B89" s="151">
        <v>0</v>
      </c>
      <c r="C89" s="151">
        <v>0</v>
      </c>
      <c r="D89" s="151">
        <v>0</v>
      </c>
      <c r="E89" s="151">
        <v>1</v>
      </c>
      <c r="F89" s="151">
        <v>0</v>
      </c>
      <c r="G89" s="151">
        <v>1</v>
      </c>
      <c r="H89" s="151">
        <v>1</v>
      </c>
      <c r="I89" s="151">
        <v>1</v>
      </c>
      <c r="J89" s="151">
        <v>2</v>
      </c>
      <c r="K89" s="151">
        <v>0</v>
      </c>
      <c r="L89" s="151">
        <v>0</v>
      </c>
      <c r="M89" s="151">
        <v>0</v>
      </c>
      <c r="N89" s="133">
        <f t="shared" si="165"/>
        <v>6</v>
      </c>
      <c r="O89" s="151">
        <v>0</v>
      </c>
      <c r="P89" s="151">
        <v>0</v>
      </c>
      <c r="Q89" s="151">
        <v>0</v>
      </c>
      <c r="R89" s="151">
        <v>5</v>
      </c>
      <c r="S89" s="151">
        <v>0</v>
      </c>
      <c r="T89" s="151">
        <v>7</v>
      </c>
      <c r="U89" s="151">
        <v>5</v>
      </c>
      <c r="V89" s="151">
        <v>5</v>
      </c>
      <c r="W89" s="151">
        <v>14</v>
      </c>
      <c r="X89" s="151">
        <v>0</v>
      </c>
      <c r="Y89" s="151">
        <v>0</v>
      </c>
      <c r="Z89" s="151">
        <v>0</v>
      </c>
      <c r="AA89" s="133">
        <f t="shared" si="115"/>
        <v>36</v>
      </c>
      <c r="AB89" s="151">
        <v>0</v>
      </c>
      <c r="AC89" s="151">
        <v>0</v>
      </c>
      <c r="AD89" s="151">
        <v>0</v>
      </c>
      <c r="AE89" s="151">
        <v>3</v>
      </c>
      <c r="AF89" s="151">
        <v>0</v>
      </c>
      <c r="AG89" s="151">
        <v>0</v>
      </c>
      <c r="AH89" s="151">
        <v>5</v>
      </c>
      <c r="AI89" s="151">
        <v>5</v>
      </c>
      <c r="AJ89" s="151">
        <v>2</v>
      </c>
      <c r="AK89" s="151">
        <v>0</v>
      </c>
      <c r="AL89" s="151">
        <v>0</v>
      </c>
      <c r="AM89" s="151">
        <v>0</v>
      </c>
      <c r="AN89" s="133">
        <f t="shared" si="100"/>
        <v>15</v>
      </c>
      <c r="AO89" s="442"/>
      <c r="AP89" s="442"/>
      <c r="AQ89" s="442"/>
      <c r="AR89" s="442">
        <v>8</v>
      </c>
      <c r="AS89" s="442"/>
      <c r="AT89" s="442">
        <v>7</v>
      </c>
      <c r="AU89" s="442">
        <v>10</v>
      </c>
      <c r="AV89" s="442">
        <v>10</v>
      </c>
      <c r="AW89" s="442">
        <v>8</v>
      </c>
      <c r="AX89" s="442"/>
      <c r="AY89" s="442"/>
      <c r="AZ89" s="442"/>
      <c r="BA89" s="54">
        <f t="shared" si="101"/>
        <v>8.6</v>
      </c>
      <c r="BB89" s="428"/>
      <c r="BC89" s="428"/>
      <c r="BD89" s="428"/>
      <c r="BE89" s="428">
        <f t="shared" si="215"/>
        <v>100</v>
      </c>
      <c r="BF89" s="428"/>
      <c r="BG89" s="428">
        <f t="shared" si="218"/>
        <v>100</v>
      </c>
      <c r="BH89" s="428">
        <f t="shared" si="219"/>
        <v>100</v>
      </c>
      <c r="BI89" s="428">
        <f t="shared" si="220"/>
        <v>100</v>
      </c>
      <c r="BJ89" s="428">
        <f t="shared" si="221"/>
        <v>100</v>
      </c>
      <c r="BK89" s="428"/>
      <c r="BL89" s="428"/>
      <c r="BM89" s="428"/>
      <c r="BN89" s="53">
        <f t="shared" si="83"/>
        <v>100</v>
      </c>
    </row>
    <row r="90" spans="1:66" ht="16.5" customHeight="1">
      <c r="A90" s="319" t="s">
        <v>155</v>
      </c>
      <c r="B90" s="151">
        <v>0</v>
      </c>
      <c r="C90" s="151">
        <v>0</v>
      </c>
      <c r="D90" s="151">
        <v>0</v>
      </c>
      <c r="E90" s="151">
        <v>0</v>
      </c>
      <c r="F90" s="151">
        <v>1</v>
      </c>
      <c r="G90" s="151">
        <v>1</v>
      </c>
      <c r="H90" s="151">
        <v>1</v>
      </c>
      <c r="I90" s="151">
        <v>4</v>
      </c>
      <c r="J90" s="151">
        <v>3</v>
      </c>
      <c r="K90" s="151">
        <v>0</v>
      </c>
      <c r="L90" s="151">
        <v>0</v>
      </c>
      <c r="M90" s="151">
        <v>0</v>
      </c>
      <c r="N90" s="133">
        <f t="shared" si="165"/>
        <v>10</v>
      </c>
      <c r="O90" s="151">
        <v>0</v>
      </c>
      <c r="P90" s="151">
        <v>0</v>
      </c>
      <c r="Q90" s="151">
        <v>0</v>
      </c>
      <c r="R90" s="151">
        <v>0</v>
      </c>
      <c r="S90" s="151">
        <v>5</v>
      </c>
      <c r="T90" s="151">
        <v>7</v>
      </c>
      <c r="U90" s="151">
        <v>7</v>
      </c>
      <c r="V90" s="151">
        <v>28</v>
      </c>
      <c r="W90" s="151">
        <v>21</v>
      </c>
      <c r="X90" s="151">
        <v>0</v>
      </c>
      <c r="Y90" s="151">
        <v>0</v>
      </c>
      <c r="Z90" s="151">
        <v>0</v>
      </c>
      <c r="AA90" s="133">
        <f t="shared" si="115"/>
        <v>68</v>
      </c>
      <c r="AB90" s="151">
        <v>0</v>
      </c>
      <c r="AC90" s="151">
        <v>0</v>
      </c>
      <c r="AD90" s="151">
        <v>0</v>
      </c>
      <c r="AE90" s="151">
        <v>0</v>
      </c>
      <c r="AF90" s="151">
        <v>3</v>
      </c>
      <c r="AG90" s="151">
        <v>3</v>
      </c>
      <c r="AH90" s="151">
        <v>3</v>
      </c>
      <c r="AI90" s="151">
        <v>8</v>
      </c>
      <c r="AJ90" s="151">
        <v>3</v>
      </c>
      <c r="AK90" s="151">
        <v>0</v>
      </c>
      <c r="AL90" s="151">
        <v>0</v>
      </c>
      <c r="AM90" s="151">
        <v>0</v>
      </c>
      <c r="AN90" s="133">
        <f t="shared" si="100"/>
        <v>20</v>
      </c>
      <c r="AO90" s="442"/>
      <c r="AP90" s="442"/>
      <c r="AQ90" s="442"/>
      <c r="AR90" s="442"/>
      <c r="AS90" s="442">
        <v>8</v>
      </c>
      <c r="AT90" s="442">
        <v>10</v>
      </c>
      <c r="AU90" s="442">
        <v>10</v>
      </c>
      <c r="AV90" s="442">
        <v>9</v>
      </c>
      <c r="AW90" s="442">
        <v>8</v>
      </c>
      <c r="AX90" s="442"/>
      <c r="AY90" s="442"/>
      <c r="AZ90" s="442"/>
      <c r="BA90" s="54">
        <f t="shared" si="101"/>
        <v>9</v>
      </c>
      <c r="BB90" s="428"/>
      <c r="BC90" s="428"/>
      <c r="BD90" s="428"/>
      <c r="BE90" s="428"/>
      <c r="BF90" s="428">
        <f t="shared" si="217"/>
        <v>100</v>
      </c>
      <c r="BG90" s="428">
        <f t="shared" si="218"/>
        <v>100</v>
      </c>
      <c r="BH90" s="428">
        <f t="shared" si="219"/>
        <v>100</v>
      </c>
      <c r="BI90" s="428">
        <f t="shared" si="220"/>
        <v>100</v>
      </c>
      <c r="BJ90" s="428">
        <f t="shared" si="221"/>
        <v>100</v>
      </c>
      <c r="BK90" s="428"/>
      <c r="BL90" s="428"/>
      <c r="BM90" s="428"/>
      <c r="BN90" s="53">
        <f t="shared" si="83"/>
        <v>100</v>
      </c>
    </row>
    <row r="91" spans="1:66" ht="16.5" customHeight="1">
      <c r="A91" s="269" t="s">
        <v>156</v>
      </c>
      <c r="B91" s="222">
        <f>SUM(B92:B97)</f>
        <v>0</v>
      </c>
      <c r="C91" s="222">
        <f>SUM(C92:C97)</f>
        <v>2</v>
      </c>
      <c r="D91" s="222">
        <f t="shared" ref="D91:M91" si="223">SUM(D92:D97)</f>
        <v>1</v>
      </c>
      <c r="E91" s="222">
        <f t="shared" si="223"/>
        <v>2</v>
      </c>
      <c r="F91" s="222">
        <f t="shared" si="223"/>
        <v>3</v>
      </c>
      <c r="G91" s="222">
        <f t="shared" si="223"/>
        <v>3</v>
      </c>
      <c r="H91" s="222">
        <f t="shared" si="223"/>
        <v>3</v>
      </c>
      <c r="I91" s="222">
        <f t="shared" si="223"/>
        <v>1</v>
      </c>
      <c r="J91" s="222">
        <f t="shared" si="223"/>
        <v>0</v>
      </c>
      <c r="K91" s="222">
        <f t="shared" si="223"/>
        <v>0</v>
      </c>
      <c r="L91" s="222">
        <f t="shared" si="223"/>
        <v>0</v>
      </c>
      <c r="M91" s="222">
        <f t="shared" si="223"/>
        <v>0</v>
      </c>
      <c r="N91" s="133">
        <f t="shared" si="165"/>
        <v>15</v>
      </c>
      <c r="O91" s="222">
        <f>SUM(O92:O97)</f>
        <v>0</v>
      </c>
      <c r="P91" s="222">
        <f>SUM(P92:P97)</f>
        <v>14</v>
      </c>
      <c r="Q91" s="222">
        <f t="shared" ref="Q91:Z91" si="224">SUM(Q92:Q97)</f>
        <v>6</v>
      </c>
      <c r="R91" s="222">
        <f t="shared" si="224"/>
        <v>14</v>
      </c>
      <c r="S91" s="222">
        <f t="shared" si="224"/>
        <v>8</v>
      </c>
      <c r="T91" s="222">
        <f t="shared" si="224"/>
        <v>19</v>
      </c>
      <c r="U91" s="222">
        <f t="shared" si="224"/>
        <v>20</v>
      </c>
      <c r="V91" s="222">
        <f t="shared" si="224"/>
        <v>7</v>
      </c>
      <c r="W91" s="222">
        <f t="shared" si="224"/>
        <v>0</v>
      </c>
      <c r="X91" s="222">
        <f t="shared" si="224"/>
        <v>0</v>
      </c>
      <c r="Y91" s="222">
        <f t="shared" si="224"/>
        <v>0</v>
      </c>
      <c r="Z91" s="222">
        <f t="shared" si="224"/>
        <v>0</v>
      </c>
      <c r="AA91" s="133">
        <f t="shared" si="115"/>
        <v>88</v>
      </c>
      <c r="AB91" s="222">
        <f>SUM(AB92:AB97)</f>
        <v>0</v>
      </c>
      <c r="AC91" s="222">
        <f>SUM(AC92:AC97)</f>
        <v>0</v>
      </c>
      <c r="AD91" s="222">
        <f t="shared" ref="AD91:AM91" si="225">SUM(AD92:AD97)</f>
        <v>0</v>
      </c>
      <c r="AE91" s="222">
        <f t="shared" si="225"/>
        <v>0</v>
      </c>
      <c r="AF91" s="222">
        <f t="shared" si="225"/>
        <v>12</v>
      </c>
      <c r="AG91" s="222">
        <f t="shared" si="225"/>
        <v>2</v>
      </c>
      <c r="AH91" s="222">
        <f t="shared" si="225"/>
        <v>2</v>
      </c>
      <c r="AI91" s="222">
        <f t="shared" si="225"/>
        <v>0</v>
      </c>
      <c r="AJ91" s="222">
        <f t="shared" si="225"/>
        <v>0</v>
      </c>
      <c r="AK91" s="222">
        <f t="shared" si="225"/>
        <v>0</v>
      </c>
      <c r="AL91" s="222">
        <f t="shared" si="225"/>
        <v>0</v>
      </c>
      <c r="AM91" s="222">
        <f t="shared" si="225"/>
        <v>0</v>
      </c>
      <c r="AN91" s="133">
        <f t="shared" si="100"/>
        <v>16</v>
      </c>
      <c r="AO91" s="249"/>
      <c r="AP91" s="249">
        <f>AVERAGE(AP92:AP97)</f>
        <v>7</v>
      </c>
      <c r="AQ91" s="249">
        <f t="shared" ref="AQ91:AV91" si="226">AVERAGE(AQ92:AQ97)</f>
        <v>6</v>
      </c>
      <c r="AR91" s="249">
        <f t="shared" si="226"/>
        <v>7</v>
      </c>
      <c r="AS91" s="249">
        <f t="shared" si="226"/>
        <v>7.666666666666667</v>
      </c>
      <c r="AT91" s="249">
        <f t="shared" si="226"/>
        <v>8</v>
      </c>
      <c r="AU91" s="249">
        <f t="shared" si="226"/>
        <v>7.333333333333333</v>
      </c>
      <c r="AV91" s="249">
        <f t="shared" si="226"/>
        <v>7</v>
      </c>
      <c r="AW91" s="249"/>
      <c r="AX91" s="249"/>
      <c r="AY91" s="249"/>
      <c r="AZ91" s="249"/>
      <c r="BA91" s="54">
        <f t="shared" si="101"/>
        <v>7.1428571428571441</v>
      </c>
      <c r="BB91" s="249"/>
      <c r="BC91" s="249">
        <f t="shared" ref="BC91:BI91" si="227">AVERAGE(BC92:BC97)</f>
        <v>100</v>
      </c>
      <c r="BD91" s="249">
        <f t="shared" si="227"/>
        <v>100</v>
      </c>
      <c r="BE91" s="249">
        <f t="shared" si="227"/>
        <v>100</v>
      </c>
      <c r="BF91" s="249">
        <f t="shared" si="227"/>
        <v>87.037037037037024</v>
      </c>
      <c r="BG91" s="249">
        <f t="shared" si="227"/>
        <v>88.888888888888886</v>
      </c>
      <c r="BH91" s="249">
        <f t="shared" si="227"/>
        <v>100</v>
      </c>
      <c r="BI91" s="249">
        <f t="shared" si="227"/>
        <v>100</v>
      </c>
      <c r="BJ91" s="249"/>
      <c r="BK91" s="249"/>
      <c r="BL91" s="249"/>
      <c r="BM91" s="249"/>
      <c r="BN91" s="53">
        <f t="shared" si="83"/>
        <v>96.560846560846556</v>
      </c>
    </row>
    <row r="92" spans="1:66" ht="16.5" customHeight="1">
      <c r="A92" s="320" t="s">
        <v>157</v>
      </c>
      <c r="B92" s="321">
        <v>0</v>
      </c>
      <c r="C92" s="321">
        <v>0</v>
      </c>
      <c r="D92" s="321">
        <v>0</v>
      </c>
      <c r="E92" s="321">
        <v>0</v>
      </c>
      <c r="F92" s="321">
        <v>1</v>
      </c>
      <c r="G92" s="321">
        <v>0</v>
      </c>
      <c r="H92" s="321">
        <v>0</v>
      </c>
      <c r="I92" s="321">
        <v>0</v>
      </c>
      <c r="J92" s="321">
        <v>0</v>
      </c>
      <c r="K92" s="321">
        <v>0</v>
      </c>
      <c r="L92" s="321">
        <v>0</v>
      </c>
      <c r="M92" s="321">
        <v>0</v>
      </c>
      <c r="N92" s="133">
        <f t="shared" si="165"/>
        <v>1</v>
      </c>
      <c r="O92" s="321">
        <v>0</v>
      </c>
      <c r="P92" s="321">
        <v>0</v>
      </c>
      <c r="Q92" s="321">
        <v>0</v>
      </c>
      <c r="R92" s="321">
        <v>0</v>
      </c>
      <c r="S92" s="321">
        <v>0</v>
      </c>
      <c r="T92" s="321">
        <v>0</v>
      </c>
      <c r="U92" s="321">
        <v>0</v>
      </c>
      <c r="V92" s="321">
        <v>0</v>
      </c>
      <c r="W92" s="321">
        <v>0</v>
      </c>
      <c r="X92" s="321">
        <v>0</v>
      </c>
      <c r="Y92" s="321">
        <v>0</v>
      </c>
      <c r="Z92" s="321">
        <v>0</v>
      </c>
      <c r="AA92" s="133">
        <f t="shared" si="115"/>
        <v>0</v>
      </c>
      <c r="AB92" s="321">
        <v>0</v>
      </c>
      <c r="AC92" s="321">
        <v>0</v>
      </c>
      <c r="AD92" s="321">
        <v>0</v>
      </c>
      <c r="AE92" s="321">
        <v>0</v>
      </c>
      <c r="AF92" s="321">
        <v>8</v>
      </c>
      <c r="AG92" s="321">
        <v>0</v>
      </c>
      <c r="AH92" s="321">
        <v>0</v>
      </c>
      <c r="AI92" s="321">
        <v>0</v>
      </c>
      <c r="AJ92" s="321">
        <v>0</v>
      </c>
      <c r="AK92" s="321">
        <v>0</v>
      </c>
      <c r="AL92" s="321">
        <v>0</v>
      </c>
      <c r="AM92" s="321">
        <v>0</v>
      </c>
      <c r="AN92" s="133">
        <f t="shared" si="100"/>
        <v>8</v>
      </c>
      <c r="AO92" s="322"/>
      <c r="AP92" s="322"/>
      <c r="AQ92" s="322"/>
      <c r="AR92" s="322"/>
      <c r="AS92" s="322">
        <v>8</v>
      </c>
      <c r="AT92" s="322"/>
      <c r="AU92" s="322"/>
      <c r="AV92" s="322"/>
      <c r="AW92" s="322"/>
      <c r="AX92" s="322"/>
      <c r="AY92" s="322"/>
      <c r="AZ92" s="322"/>
      <c r="BA92" s="54">
        <f t="shared" si="101"/>
        <v>8</v>
      </c>
      <c r="BB92" s="295"/>
      <c r="BC92" s="295"/>
      <c r="BD92" s="295"/>
      <c r="BE92" s="295"/>
      <c r="BF92" s="295">
        <f t="shared" ref="BF92:BF97" si="228">IF(F92=0,0,(S92+AF92)/(F92*AS92)*100)</f>
        <v>100</v>
      </c>
      <c r="BG92" s="295"/>
      <c r="BH92" s="295"/>
      <c r="BI92" s="295"/>
      <c r="BJ92" s="295"/>
      <c r="BK92" s="295"/>
      <c r="BL92" s="295"/>
      <c r="BM92" s="295"/>
      <c r="BN92" s="53">
        <f t="shared" si="83"/>
        <v>100</v>
      </c>
    </row>
    <row r="93" spans="1:66" ht="16.5" customHeight="1">
      <c r="A93" s="321" t="s">
        <v>158</v>
      </c>
      <c r="B93" s="321">
        <v>0</v>
      </c>
      <c r="C93" s="321">
        <v>1</v>
      </c>
      <c r="D93" s="321">
        <v>0</v>
      </c>
      <c r="E93" s="321">
        <v>1</v>
      </c>
      <c r="F93" s="321">
        <v>0</v>
      </c>
      <c r="G93" s="321">
        <v>0</v>
      </c>
      <c r="H93" s="321">
        <v>0</v>
      </c>
      <c r="I93" s="321">
        <v>0</v>
      </c>
      <c r="J93" s="321">
        <v>0</v>
      </c>
      <c r="K93" s="321">
        <v>0</v>
      </c>
      <c r="L93" s="321">
        <v>0</v>
      </c>
      <c r="M93" s="321">
        <v>0</v>
      </c>
      <c r="N93" s="133">
        <f t="shared" si="165"/>
        <v>2</v>
      </c>
      <c r="O93" s="321">
        <v>0</v>
      </c>
      <c r="P93" s="321">
        <v>8</v>
      </c>
      <c r="Q93" s="321">
        <v>0</v>
      </c>
      <c r="R93" s="321">
        <v>8</v>
      </c>
      <c r="S93" s="321">
        <v>0</v>
      </c>
      <c r="T93" s="321">
        <v>0</v>
      </c>
      <c r="U93" s="321">
        <v>0</v>
      </c>
      <c r="V93" s="321">
        <v>0</v>
      </c>
      <c r="W93" s="321">
        <v>0</v>
      </c>
      <c r="X93" s="321">
        <v>0</v>
      </c>
      <c r="Y93" s="321">
        <v>0</v>
      </c>
      <c r="Z93" s="321">
        <v>0</v>
      </c>
      <c r="AA93" s="133">
        <f t="shared" si="115"/>
        <v>16</v>
      </c>
      <c r="AB93" s="321">
        <v>0</v>
      </c>
      <c r="AC93" s="321">
        <v>0</v>
      </c>
      <c r="AD93" s="321">
        <v>0</v>
      </c>
      <c r="AE93" s="321">
        <v>0</v>
      </c>
      <c r="AF93" s="321">
        <v>0</v>
      </c>
      <c r="AG93" s="321">
        <v>0</v>
      </c>
      <c r="AH93" s="321">
        <v>0</v>
      </c>
      <c r="AI93" s="321">
        <v>0</v>
      </c>
      <c r="AJ93" s="321">
        <v>0</v>
      </c>
      <c r="AK93" s="321">
        <v>0</v>
      </c>
      <c r="AL93" s="321">
        <v>0</v>
      </c>
      <c r="AM93" s="321">
        <v>0</v>
      </c>
      <c r="AN93" s="133">
        <f t="shared" si="100"/>
        <v>0</v>
      </c>
      <c r="AO93" s="322"/>
      <c r="AP93" s="322">
        <v>8</v>
      </c>
      <c r="AQ93" s="322"/>
      <c r="AR93" s="322">
        <v>8</v>
      </c>
      <c r="AS93" s="322"/>
      <c r="AT93" s="322"/>
      <c r="AU93" s="322"/>
      <c r="AV93" s="322"/>
      <c r="AW93" s="322"/>
      <c r="AX93" s="322"/>
      <c r="AY93" s="322"/>
      <c r="AZ93" s="322"/>
      <c r="BA93" s="54">
        <f t="shared" si="101"/>
        <v>8</v>
      </c>
      <c r="BB93" s="295"/>
      <c r="BC93" s="295">
        <f t="shared" ref="BC93:BC97" si="229">IF(C93=0,0,(P93+AC93)/(C93*AP93)*100)</f>
        <v>100</v>
      </c>
      <c r="BD93" s="295"/>
      <c r="BE93" s="295">
        <f t="shared" ref="BE93:BE97" si="230">IF(E93=0,0,(R93+AE93)/(E93*AR93)*100)</f>
        <v>100</v>
      </c>
      <c r="BF93" s="295"/>
      <c r="BG93" s="295"/>
      <c r="BH93" s="295"/>
      <c r="BI93" s="295"/>
      <c r="BJ93" s="295"/>
      <c r="BK93" s="295"/>
      <c r="BL93" s="295"/>
      <c r="BM93" s="295"/>
      <c r="BN93" s="53">
        <f t="shared" si="83"/>
        <v>100</v>
      </c>
    </row>
    <row r="94" spans="1:66" ht="16.5" customHeight="1">
      <c r="A94" s="321" t="s">
        <v>159</v>
      </c>
      <c r="B94" s="321">
        <v>0</v>
      </c>
      <c r="C94" s="321">
        <v>0</v>
      </c>
      <c r="D94" s="321">
        <v>0</v>
      </c>
      <c r="E94" s="321">
        <v>0</v>
      </c>
      <c r="F94" s="321">
        <v>1</v>
      </c>
      <c r="G94" s="321">
        <v>1</v>
      </c>
      <c r="H94" s="321"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133">
        <f t="shared" si="165"/>
        <v>2</v>
      </c>
      <c r="O94" s="321">
        <v>0</v>
      </c>
      <c r="P94" s="321">
        <v>0</v>
      </c>
      <c r="Q94" s="321">
        <v>0</v>
      </c>
      <c r="R94" s="321">
        <v>0</v>
      </c>
      <c r="S94" s="321">
        <v>3</v>
      </c>
      <c r="T94" s="321">
        <v>5</v>
      </c>
      <c r="U94" s="321">
        <v>0</v>
      </c>
      <c r="V94" s="321">
        <v>0</v>
      </c>
      <c r="W94" s="321">
        <v>0</v>
      </c>
      <c r="X94" s="321">
        <v>0</v>
      </c>
      <c r="Y94" s="321">
        <v>0</v>
      </c>
      <c r="Z94" s="321">
        <v>0</v>
      </c>
      <c r="AA94" s="133">
        <f t="shared" si="115"/>
        <v>8</v>
      </c>
      <c r="AB94" s="321">
        <v>0</v>
      </c>
      <c r="AC94" s="321">
        <v>0</v>
      </c>
      <c r="AD94" s="321">
        <v>0</v>
      </c>
      <c r="AE94" s="321">
        <v>0</v>
      </c>
      <c r="AF94" s="321">
        <v>4</v>
      </c>
      <c r="AG94" s="321">
        <v>2</v>
      </c>
      <c r="AH94" s="321">
        <v>0</v>
      </c>
      <c r="AI94" s="321">
        <v>0</v>
      </c>
      <c r="AJ94" s="321">
        <v>0</v>
      </c>
      <c r="AK94" s="321">
        <v>0</v>
      </c>
      <c r="AL94" s="321">
        <v>0</v>
      </c>
      <c r="AM94" s="321">
        <v>0</v>
      </c>
      <c r="AN94" s="133">
        <f t="shared" si="100"/>
        <v>6</v>
      </c>
      <c r="AO94" s="322"/>
      <c r="AP94" s="322"/>
      <c r="AQ94" s="322"/>
      <c r="AR94" s="322"/>
      <c r="AS94" s="322">
        <v>9</v>
      </c>
      <c r="AT94" s="322">
        <v>9</v>
      </c>
      <c r="AU94" s="322"/>
      <c r="AV94" s="322"/>
      <c r="AW94" s="322"/>
      <c r="AX94" s="322"/>
      <c r="AY94" s="322"/>
      <c r="AZ94" s="322"/>
      <c r="BA94" s="54">
        <f t="shared" si="101"/>
        <v>9</v>
      </c>
      <c r="BB94" s="295"/>
      <c r="BC94" s="295"/>
      <c r="BD94" s="295"/>
      <c r="BE94" s="295"/>
      <c r="BF94" s="295">
        <f t="shared" si="228"/>
        <v>77.777777777777786</v>
      </c>
      <c r="BG94" s="295">
        <f t="shared" ref="BG94:BG96" si="231">IF(G94=0,0,(T94+AG94)/(G94*AT94)*100)</f>
        <v>77.777777777777786</v>
      </c>
      <c r="BH94" s="295"/>
      <c r="BI94" s="295"/>
      <c r="BJ94" s="295"/>
      <c r="BK94" s="295"/>
      <c r="BL94" s="295"/>
      <c r="BM94" s="295"/>
      <c r="BN94" s="53">
        <f t="shared" ref="BN94:BN116" si="232">AVERAGE(BB94:BM94)</f>
        <v>77.777777777777786</v>
      </c>
    </row>
    <row r="95" spans="1:66" ht="16.5" customHeight="1">
      <c r="A95" s="320" t="s">
        <v>160</v>
      </c>
      <c r="B95" s="321">
        <v>0</v>
      </c>
      <c r="C95" s="321">
        <v>0</v>
      </c>
      <c r="D95" s="321">
        <v>0</v>
      </c>
      <c r="E95" s="321">
        <v>0</v>
      </c>
      <c r="F95" s="321">
        <v>0</v>
      </c>
      <c r="G95" s="321">
        <v>0</v>
      </c>
      <c r="H95" s="321">
        <v>1</v>
      </c>
      <c r="I95" s="321">
        <v>0</v>
      </c>
      <c r="J95" s="321">
        <v>0</v>
      </c>
      <c r="K95" s="321">
        <v>0</v>
      </c>
      <c r="L95" s="321">
        <v>0</v>
      </c>
      <c r="M95" s="321">
        <v>0</v>
      </c>
      <c r="N95" s="133">
        <f t="shared" si="165"/>
        <v>1</v>
      </c>
      <c r="O95" s="321">
        <v>0</v>
      </c>
      <c r="P95" s="321">
        <v>0</v>
      </c>
      <c r="Q95" s="321">
        <v>0</v>
      </c>
      <c r="R95" s="321">
        <v>0</v>
      </c>
      <c r="S95" s="321">
        <v>0</v>
      </c>
      <c r="T95" s="321">
        <v>0</v>
      </c>
      <c r="U95" s="321">
        <v>7</v>
      </c>
      <c r="V95" s="321">
        <v>0</v>
      </c>
      <c r="W95" s="321">
        <v>0</v>
      </c>
      <c r="X95" s="321">
        <v>0</v>
      </c>
      <c r="Y95" s="321">
        <v>0</v>
      </c>
      <c r="Z95" s="321">
        <v>0</v>
      </c>
      <c r="AA95" s="133">
        <f t="shared" si="115"/>
        <v>7</v>
      </c>
      <c r="AB95" s="321">
        <v>0</v>
      </c>
      <c r="AC95" s="321">
        <v>0</v>
      </c>
      <c r="AD95" s="321">
        <v>0</v>
      </c>
      <c r="AE95" s="321">
        <v>0</v>
      </c>
      <c r="AF95" s="321">
        <v>0</v>
      </c>
      <c r="AG95" s="321">
        <v>0</v>
      </c>
      <c r="AH95" s="321">
        <v>2</v>
      </c>
      <c r="AI95" s="321">
        <v>0</v>
      </c>
      <c r="AJ95" s="321">
        <v>0</v>
      </c>
      <c r="AK95" s="321">
        <v>0</v>
      </c>
      <c r="AL95" s="321">
        <v>0</v>
      </c>
      <c r="AM95" s="321">
        <v>0</v>
      </c>
      <c r="AN95" s="133">
        <f t="shared" si="100"/>
        <v>2</v>
      </c>
      <c r="AO95" s="322"/>
      <c r="AP95" s="322"/>
      <c r="AQ95" s="322"/>
      <c r="AR95" s="322"/>
      <c r="AS95" s="322"/>
      <c r="AT95" s="322"/>
      <c r="AU95" s="322">
        <v>9</v>
      </c>
      <c r="AV95" s="322"/>
      <c r="AW95" s="322"/>
      <c r="AX95" s="322"/>
      <c r="AY95" s="322"/>
      <c r="AZ95" s="322"/>
      <c r="BA95" s="54">
        <f t="shared" si="101"/>
        <v>9</v>
      </c>
      <c r="BB95" s="295"/>
      <c r="BC95" s="295"/>
      <c r="BD95" s="295"/>
      <c r="BE95" s="295"/>
      <c r="BF95" s="295"/>
      <c r="BG95" s="295"/>
      <c r="BH95" s="295">
        <f t="shared" ref="BH95:BH97" si="233">IF(H95=0,0,(U95+AH95)/(H95*AU95)*100)</f>
        <v>100</v>
      </c>
      <c r="BI95" s="295"/>
      <c r="BJ95" s="295"/>
      <c r="BK95" s="295"/>
      <c r="BL95" s="295"/>
      <c r="BM95" s="295"/>
      <c r="BN95" s="53">
        <f t="shared" si="232"/>
        <v>100</v>
      </c>
    </row>
    <row r="96" spans="1:66" ht="16.5" customHeight="1">
      <c r="A96" s="321" t="s">
        <v>161</v>
      </c>
      <c r="B96" s="321">
        <v>0</v>
      </c>
      <c r="C96" s="321">
        <v>0</v>
      </c>
      <c r="D96" s="321">
        <v>1</v>
      </c>
      <c r="E96" s="321">
        <v>0</v>
      </c>
      <c r="F96" s="321">
        <v>0</v>
      </c>
      <c r="G96" s="321">
        <v>2</v>
      </c>
      <c r="H96" s="321">
        <v>1</v>
      </c>
      <c r="I96" s="321">
        <v>1</v>
      </c>
      <c r="J96" s="321">
        <v>0</v>
      </c>
      <c r="K96" s="321">
        <v>0</v>
      </c>
      <c r="L96" s="321">
        <v>0</v>
      </c>
      <c r="M96" s="321">
        <v>0</v>
      </c>
      <c r="N96" s="133">
        <f t="shared" si="165"/>
        <v>5</v>
      </c>
      <c r="O96" s="321">
        <v>0</v>
      </c>
      <c r="P96" s="321">
        <v>0</v>
      </c>
      <c r="Q96" s="321">
        <v>6</v>
      </c>
      <c r="R96" s="321">
        <v>0</v>
      </c>
      <c r="S96" s="321">
        <v>0</v>
      </c>
      <c r="T96" s="321">
        <v>14</v>
      </c>
      <c r="U96" s="321">
        <v>7</v>
      </c>
      <c r="V96" s="321">
        <v>7</v>
      </c>
      <c r="W96" s="321">
        <v>0</v>
      </c>
      <c r="X96" s="321">
        <v>0</v>
      </c>
      <c r="Y96" s="321">
        <v>0</v>
      </c>
      <c r="Z96" s="321">
        <v>0</v>
      </c>
      <c r="AA96" s="133">
        <f t="shared" ref="AA96:AA116" si="234">SUM(O96:Z96)</f>
        <v>34</v>
      </c>
      <c r="AB96" s="321">
        <v>0</v>
      </c>
      <c r="AC96" s="321">
        <v>0</v>
      </c>
      <c r="AD96" s="321">
        <v>0</v>
      </c>
      <c r="AE96" s="321">
        <v>0</v>
      </c>
      <c r="AF96" s="321">
        <v>0</v>
      </c>
      <c r="AG96" s="321">
        <v>0</v>
      </c>
      <c r="AH96" s="321">
        <v>0</v>
      </c>
      <c r="AI96" s="321">
        <v>0</v>
      </c>
      <c r="AJ96" s="321">
        <v>0</v>
      </c>
      <c r="AK96" s="321">
        <v>0</v>
      </c>
      <c r="AL96" s="321">
        <v>0</v>
      </c>
      <c r="AM96" s="321">
        <v>0</v>
      </c>
      <c r="AN96" s="133">
        <f t="shared" ref="AN96:AN116" si="235">SUM(AB96:AM96)</f>
        <v>0</v>
      </c>
      <c r="AO96" s="322"/>
      <c r="AP96" s="322"/>
      <c r="AQ96" s="322">
        <v>6</v>
      </c>
      <c r="AR96" s="322"/>
      <c r="AS96" s="322"/>
      <c r="AT96" s="322">
        <v>7</v>
      </c>
      <c r="AU96" s="322">
        <v>7</v>
      </c>
      <c r="AV96" s="322">
        <v>7</v>
      </c>
      <c r="AW96" s="322"/>
      <c r="AX96" s="322"/>
      <c r="AY96" s="322"/>
      <c r="AZ96" s="322"/>
      <c r="BA96" s="54">
        <f t="shared" ref="BA96:BA98" si="236">AVERAGE(AO96:AZ96)</f>
        <v>6.75</v>
      </c>
      <c r="BB96" s="295"/>
      <c r="BC96" s="295"/>
      <c r="BD96" s="295">
        <f t="shared" ref="BD96" si="237">IF(D96=0,0,(Q96+AD96)/(D96*AQ96)*100)</f>
        <v>100</v>
      </c>
      <c r="BE96" s="295"/>
      <c r="BF96" s="295"/>
      <c r="BG96" s="295">
        <f t="shared" si="231"/>
        <v>100</v>
      </c>
      <c r="BH96" s="295">
        <f t="shared" si="233"/>
        <v>100</v>
      </c>
      <c r="BI96" s="295">
        <f t="shared" ref="BI96" si="238">IF(I96=0,0,(V96+AI96)/(I96*AV96)*100)</f>
        <v>100</v>
      </c>
      <c r="BJ96" s="295"/>
      <c r="BK96" s="295"/>
      <c r="BL96" s="295"/>
      <c r="BM96" s="295"/>
      <c r="BN96" s="53">
        <f t="shared" si="232"/>
        <v>100</v>
      </c>
    </row>
    <row r="97" spans="1:66" ht="16.5" customHeight="1">
      <c r="A97" s="321" t="s">
        <v>162</v>
      </c>
      <c r="B97" s="321">
        <v>0</v>
      </c>
      <c r="C97" s="321">
        <v>1</v>
      </c>
      <c r="D97" s="321">
        <v>0</v>
      </c>
      <c r="E97" s="321">
        <v>1</v>
      </c>
      <c r="F97" s="321">
        <v>1</v>
      </c>
      <c r="G97" s="321">
        <v>0</v>
      </c>
      <c r="H97" s="321">
        <v>1</v>
      </c>
      <c r="I97" s="321">
        <v>0</v>
      </c>
      <c r="J97" s="321">
        <v>0</v>
      </c>
      <c r="K97" s="321">
        <v>0</v>
      </c>
      <c r="L97" s="321">
        <v>0</v>
      </c>
      <c r="M97" s="321">
        <v>0</v>
      </c>
      <c r="N97" s="133">
        <f t="shared" si="165"/>
        <v>4</v>
      </c>
      <c r="O97" s="321">
        <v>0</v>
      </c>
      <c r="P97" s="321">
        <v>6</v>
      </c>
      <c r="Q97" s="321">
        <v>0</v>
      </c>
      <c r="R97" s="321">
        <v>6</v>
      </c>
      <c r="S97" s="321">
        <v>5</v>
      </c>
      <c r="T97" s="321">
        <v>0</v>
      </c>
      <c r="U97" s="321">
        <v>6</v>
      </c>
      <c r="V97" s="321">
        <v>0</v>
      </c>
      <c r="W97" s="321">
        <v>0</v>
      </c>
      <c r="X97" s="321">
        <v>0</v>
      </c>
      <c r="Y97" s="321">
        <v>0</v>
      </c>
      <c r="Z97" s="321">
        <v>0</v>
      </c>
      <c r="AA97" s="133">
        <f t="shared" si="234"/>
        <v>23</v>
      </c>
      <c r="AB97" s="321">
        <v>0</v>
      </c>
      <c r="AC97" s="321">
        <v>0</v>
      </c>
      <c r="AD97" s="321">
        <v>0</v>
      </c>
      <c r="AE97" s="321">
        <v>0</v>
      </c>
      <c r="AF97" s="321">
        <v>0</v>
      </c>
      <c r="AG97" s="321">
        <v>0</v>
      </c>
      <c r="AH97" s="321">
        <v>0</v>
      </c>
      <c r="AI97" s="321">
        <v>0</v>
      </c>
      <c r="AJ97" s="321">
        <v>0</v>
      </c>
      <c r="AK97" s="321">
        <v>0</v>
      </c>
      <c r="AL97" s="321">
        <v>0</v>
      </c>
      <c r="AM97" s="321">
        <v>0</v>
      </c>
      <c r="AN97" s="133">
        <f t="shared" si="235"/>
        <v>0</v>
      </c>
      <c r="AO97" s="322"/>
      <c r="AP97" s="322">
        <v>6</v>
      </c>
      <c r="AQ97" s="322">
        <v>6</v>
      </c>
      <c r="AR97" s="322">
        <v>6</v>
      </c>
      <c r="AS97" s="322">
        <v>6</v>
      </c>
      <c r="AT97" s="322"/>
      <c r="AU97" s="322">
        <v>6</v>
      </c>
      <c r="AV97" s="322"/>
      <c r="AW97" s="322"/>
      <c r="AX97" s="322"/>
      <c r="AY97" s="322"/>
      <c r="AZ97" s="322"/>
      <c r="BA97" s="54">
        <f t="shared" si="236"/>
        <v>6</v>
      </c>
      <c r="BB97" s="295"/>
      <c r="BC97" s="295">
        <f t="shared" si="229"/>
        <v>100</v>
      </c>
      <c r="BD97" s="295"/>
      <c r="BE97" s="295">
        <f t="shared" si="230"/>
        <v>100</v>
      </c>
      <c r="BF97" s="295">
        <f t="shared" si="228"/>
        <v>83.333333333333343</v>
      </c>
      <c r="BG97" s="295"/>
      <c r="BH97" s="295">
        <f t="shared" si="233"/>
        <v>100</v>
      </c>
      <c r="BI97" s="295"/>
      <c r="BJ97" s="295"/>
      <c r="BK97" s="295"/>
      <c r="BL97" s="295"/>
      <c r="BM97" s="295"/>
      <c r="BN97" s="53">
        <f t="shared" si="232"/>
        <v>95.833333333333343</v>
      </c>
    </row>
    <row r="98" spans="1:66" ht="16.5" customHeight="1">
      <c r="A98" s="269" t="s">
        <v>163</v>
      </c>
      <c r="B98" s="222">
        <f>B99</f>
        <v>0</v>
      </c>
      <c r="C98" s="222">
        <f>C99</f>
        <v>0</v>
      </c>
      <c r="D98" s="222">
        <f t="shared" ref="D98:M98" si="239">D99</f>
        <v>1</v>
      </c>
      <c r="E98" s="222">
        <f t="shared" si="239"/>
        <v>3</v>
      </c>
      <c r="F98" s="222">
        <f t="shared" si="239"/>
        <v>7</v>
      </c>
      <c r="G98" s="222">
        <f t="shared" si="239"/>
        <v>4</v>
      </c>
      <c r="H98" s="222">
        <f t="shared" si="239"/>
        <v>4</v>
      </c>
      <c r="I98" s="222">
        <f t="shared" si="239"/>
        <v>4</v>
      </c>
      <c r="J98" s="222">
        <f t="shared" si="239"/>
        <v>5</v>
      </c>
      <c r="K98" s="222">
        <f t="shared" si="239"/>
        <v>0</v>
      </c>
      <c r="L98" s="222">
        <f t="shared" si="239"/>
        <v>0</v>
      </c>
      <c r="M98" s="222">
        <f t="shared" si="239"/>
        <v>0</v>
      </c>
      <c r="N98" s="133">
        <f t="shared" si="165"/>
        <v>28</v>
      </c>
      <c r="O98" s="222">
        <f>O99</f>
        <v>0</v>
      </c>
      <c r="P98" s="222">
        <f>P99</f>
        <v>0</v>
      </c>
      <c r="Q98" s="222">
        <f t="shared" ref="Q98:Z98" si="240">Q99</f>
        <v>7</v>
      </c>
      <c r="R98" s="222">
        <f t="shared" si="240"/>
        <v>7</v>
      </c>
      <c r="S98" s="222">
        <f t="shared" si="240"/>
        <v>7</v>
      </c>
      <c r="T98" s="222">
        <f t="shared" si="240"/>
        <v>7</v>
      </c>
      <c r="U98" s="222">
        <f t="shared" si="240"/>
        <v>7</v>
      </c>
      <c r="V98" s="222">
        <f t="shared" si="240"/>
        <v>7</v>
      </c>
      <c r="W98" s="222">
        <f t="shared" si="240"/>
        <v>7</v>
      </c>
      <c r="X98" s="222">
        <f t="shared" si="240"/>
        <v>0</v>
      </c>
      <c r="Y98" s="222">
        <f t="shared" si="240"/>
        <v>0</v>
      </c>
      <c r="Z98" s="222">
        <f t="shared" si="240"/>
        <v>0</v>
      </c>
      <c r="AA98" s="133">
        <f t="shared" si="234"/>
        <v>49</v>
      </c>
      <c r="AB98" s="222">
        <f>AB99</f>
        <v>0</v>
      </c>
      <c r="AC98" s="222">
        <f>AC99</f>
        <v>0</v>
      </c>
      <c r="AD98" s="222">
        <f t="shared" ref="AD98:AM98" si="241">AD99</f>
        <v>0</v>
      </c>
      <c r="AE98" s="222">
        <f t="shared" si="241"/>
        <v>0</v>
      </c>
      <c r="AF98" s="222">
        <f t="shared" si="241"/>
        <v>0</v>
      </c>
      <c r="AG98" s="222">
        <f t="shared" si="241"/>
        <v>0</v>
      </c>
      <c r="AH98" s="222">
        <f t="shared" si="241"/>
        <v>0</v>
      </c>
      <c r="AI98" s="222">
        <f t="shared" si="241"/>
        <v>0</v>
      </c>
      <c r="AJ98" s="222">
        <f t="shared" si="241"/>
        <v>0</v>
      </c>
      <c r="AK98" s="222">
        <f t="shared" si="241"/>
        <v>0</v>
      </c>
      <c r="AL98" s="222">
        <f t="shared" si="241"/>
        <v>0</v>
      </c>
      <c r="AM98" s="222">
        <f t="shared" si="241"/>
        <v>0</v>
      </c>
      <c r="AN98" s="133">
        <f t="shared" si="235"/>
        <v>0</v>
      </c>
      <c r="AO98" s="249"/>
      <c r="AP98" s="249"/>
      <c r="AQ98" s="249">
        <f t="shared" ref="AQ98:AW98" si="242">AQ99</f>
        <v>7</v>
      </c>
      <c r="AR98" s="249">
        <f t="shared" si="242"/>
        <v>21</v>
      </c>
      <c r="AS98" s="249">
        <f t="shared" si="242"/>
        <v>49</v>
      </c>
      <c r="AT98" s="249">
        <f t="shared" si="242"/>
        <v>28</v>
      </c>
      <c r="AU98" s="249">
        <f t="shared" si="242"/>
        <v>28</v>
      </c>
      <c r="AV98" s="249">
        <f t="shared" si="242"/>
        <v>28</v>
      </c>
      <c r="AW98" s="249">
        <f t="shared" si="242"/>
        <v>35</v>
      </c>
      <c r="AX98" s="249"/>
      <c r="AY98" s="249"/>
      <c r="AZ98" s="249"/>
      <c r="BA98" s="54">
        <f t="shared" si="236"/>
        <v>28</v>
      </c>
      <c r="BB98" s="249"/>
      <c r="BC98" s="249"/>
      <c r="BD98" s="249">
        <f t="shared" ref="BD98:BJ98" si="243">BD99</f>
        <v>100</v>
      </c>
      <c r="BE98" s="249">
        <f t="shared" si="243"/>
        <v>11.111111111111111</v>
      </c>
      <c r="BF98" s="249">
        <f t="shared" si="243"/>
        <v>2.0408163265306123</v>
      </c>
      <c r="BG98" s="249">
        <f t="shared" si="243"/>
        <v>6.25</v>
      </c>
      <c r="BH98" s="249">
        <f t="shared" si="243"/>
        <v>6.25</v>
      </c>
      <c r="BI98" s="249">
        <f t="shared" si="243"/>
        <v>6.25</v>
      </c>
      <c r="BJ98" s="249">
        <f t="shared" si="243"/>
        <v>4</v>
      </c>
      <c r="BK98" s="249"/>
      <c r="BL98" s="249"/>
      <c r="BM98" s="249"/>
      <c r="BN98" s="53">
        <f t="shared" si="232"/>
        <v>19.414561062520249</v>
      </c>
    </row>
    <row r="99" spans="1:66" ht="16.5" customHeight="1">
      <c r="A99" s="341" t="s">
        <v>164</v>
      </c>
      <c r="B99" s="342">
        <v>0</v>
      </c>
      <c r="C99" s="342">
        <v>0</v>
      </c>
      <c r="D99" s="342">
        <v>1</v>
      </c>
      <c r="E99" s="342">
        <v>3</v>
      </c>
      <c r="F99" s="342">
        <v>7</v>
      </c>
      <c r="G99" s="342">
        <v>4</v>
      </c>
      <c r="H99" s="342">
        <v>4</v>
      </c>
      <c r="I99" s="342">
        <v>4</v>
      </c>
      <c r="J99" s="342">
        <v>5</v>
      </c>
      <c r="K99" s="342">
        <v>0</v>
      </c>
      <c r="L99" s="342">
        <v>0</v>
      </c>
      <c r="M99" s="342">
        <v>0</v>
      </c>
      <c r="N99" s="133">
        <f t="shared" si="165"/>
        <v>28</v>
      </c>
      <c r="O99" s="342">
        <v>0</v>
      </c>
      <c r="P99" s="342">
        <v>0</v>
      </c>
      <c r="Q99" s="342">
        <v>7</v>
      </c>
      <c r="R99" s="342">
        <v>7</v>
      </c>
      <c r="S99" s="342">
        <v>7</v>
      </c>
      <c r="T99" s="342">
        <v>7</v>
      </c>
      <c r="U99" s="342">
        <v>7</v>
      </c>
      <c r="V99" s="342">
        <v>7</v>
      </c>
      <c r="W99" s="342">
        <v>7</v>
      </c>
      <c r="X99" s="342">
        <v>0</v>
      </c>
      <c r="Y99" s="342">
        <v>0</v>
      </c>
      <c r="Z99" s="342">
        <v>0</v>
      </c>
      <c r="AA99" s="343">
        <v>49</v>
      </c>
      <c r="AB99" s="342">
        <v>0</v>
      </c>
      <c r="AC99" s="342">
        <v>0</v>
      </c>
      <c r="AD99" s="342">
        <v>0</v>
      </c>
      <c r="AE99" s="342">
        <v>0</v>
      </c>
      <c r="AF99" s="342">
        <v>0</v>
      </c>
      <c r="AG99" s="342">
        <v>0</v>
      </c>
      <c r="AH99" s="342">
        <v>0</v>
      </c>
      <c r="AI99" s="342">
        <v>0</v>
      </c>
      <c r="AJ99" s="342">
        <v>0</v>
      </c>
      <c r="AK99" s="342">
        <v>0</v>
      </c>
      <c r="AL99" s="342">
        <v>0</v>
      </c>
      <c r="AM99" s="342">
        <v>0</v>
      </c>
      <c r="AN99" s="343">
        <v>0</v>
      </c>
      <c r="AO99" s="443"/>
      <c r="AP99" s="443"/>
      <c r="AQ99" s="443">
        <v>7</v>
      </c>
      <c r="AR99" s="443">
        <v>21</v>
      </c>
      <c r="AS99" s="443">
        <v>49</v>
      </c>
      <c r="AT99" s="443">
        <v>28</v>
      </c>
      <c r="AU99" s="443">
        <v>28</v>
      </c>
      <c r="AV99" s="443">
        <v>28</v>
      </c>
      <c r="AW99" s="443">
        <v>35</v>
      </c>
      <c r="AX99" s="443"/>
      <c r="AY99" s="443"/>
      <c r="AZ99" s="443"/>
      <c r="BA99" s="344">
        <v>16.3333333333333</v>
      </c>
      <c r="BB99" s="338"/>
      <c r="BC99" s="338"/>
      <c r="BD99" s="340">
        <f t="shared" ref="BD99" si="244">IF(D99=0,0,(Q99+AD99)/(D99*AQ99)*100)</f>
        <v>100</v>
      </c>
      <c r="BE99" s="340">
        <f t="shared" ref="BE99" si="245">IF(E99=0,0,(R99+AE99)/(E99*AR99)*100)</f>
        <v>11.111111111111111</v>
      </c>
      <c r="BF99" s="340">
        <f t="shared" ref="BF99" si="246">IF(F99=0,0,(S99+AF99)/(F99*AS99)*100)</f>
        <v>2.0408163265306123</v>
      </c>
      <c r="BG99" s="340">
        <f t="shared" ref="BG99" si="247">IF(G99=0,0,(T99+AG99)/(G99*AT99)*100)</f>
        <v>6.25</v>
      </c>
      <c r="BH99" s="340">
        <f t="shared" ref="BH99" si="248">IF(H99=0,0,(U99+AH99)/(H99*AU99)*100)</f>
        <v>6.25</v>
      </c>
      <c r="BI99" s="340">
        <f t="shared" ref="BI99" si="249">IF(I99=0,0,(V99+AI99)/(I99*AV99)*100)</f>
        <v>6.25</v>
      </c>
      <c r="BJ99" s="340">
        <f t="shared" ref="BJ99" si="250">IF(J99=0,0,(W99+AJ99)/(J99*AW99)*100)</f>
        <v>4</v>
      </c>
      <c r="BK99" s="338"/>
      <c r="BL99" s="338"/>
      <c r="BM99" s="338"/>
      <c r="BN99" s="53">
        <f t="shared" si="232"/>
        <v>19.414561062520249</v>
      </c>
    </row>
    <row r="100" spans="1:66" ht="16.5" customHeight="1">
      <c r="A100" s="269" t="s">
        <v>165</v>
      </c>
      <c r="B100" s="222">
        <f t="shared" ref="B100:M100" si="251">SUM(B101:B103)</f>
        <v>0</v>
      </c>
      <c r="C100" s="222">
        <f t="shared" si="251"/>
        <v>0</v>
      </c>
      <c r="D100" s="222">
        <f t="shared" si="251"/>
        <v>3</v>
      </c>
      <c r="E100" s="222">
        <f t="shared" si="251"/>
        <v>1</v>
      </c>
      <c r="F100" s="222">
        <f t="shared" si="251"/>
        <v>2</v>
      </c>
      <c r="G100" s="222">
        <f t="shared" si="251"/>
        <v>0</v>
      </c>
      <c r="H100" s="222">
        <f t="shared" si="251"/>
        <v>2</v>
      </c>
      <c r="I100" s="222">
        <f t="shared" si="251"/>
        <v>1</v>
      </c>
      <c r="J100" s="222">
        <f t="shared" si="251"/>
        <v>2</v>
      </c>
      <c r="K100" s="222">
        <f t="shared" si="251"/>
        <v>0</v>
      </c>
      <c r="L100" s="222">
        <f t="shared" si="251"/>
        <v>0</v>
      </c>
      <c r="M100" s="222">
        <f t="shared" si="251"/>
        <v>0</v>
      </c>
      <c r="N100" s="133">
        <f t="shared" si="165"/>
        <v>11</v>
      </c>
      <c r="O100" s="222">
        <f t="shared" ref="O100:Z100" si="252">SUM(O101:O103)</f>
        <v>0</v>
      </c>
      <c r="P100" s="222">
        <f t="shared" si="252"/>
        <v>0</v>
      </c>
      <c r="Q100" s="222">
        <f t="shared" si="252"/>
        <v>23</v>
      </c>
      <c r="R100" s="222">
        <f t="shared" si="252"/>
        <v>5</v>
      </c>
      <c r="S100" s="222">
        <f t="shared" si="252"/>
        <v>10</v>
      </c>
      <c r="T100" s="222">
        <f t="shared" si="252"/>
        <v>0</v>
      </c>
      <c r="U100" s="222">
        <f t="shared" si="252"/>
        <v>18</v>
      </c>
      <c r="V100" s="222">
        <f t="shared" si="252"/>
        <v>8</v>
      </c>
      <c r="W100" s="222">
        <f t="shared" si="252"/>
        <v>16</v>
      </c>
      <c r="X100" s="222">
        <f t="shared" si="252"/>
        <v>0</v>
      </c>
      <c r="Y100" s="222">
        <f t="shared" si="252"/>
        <v>0</v>
      </c>
      <c r="Z100" s="222">
        <f t="shared" si="252"/>
        <v>0</v>
      </c>
      <c r="AA100" s="133">
        <f t="shared" si="234"/>
        <v>80</v>
      </c>
      <c r="AB100" s="222">
        <f t="shared" ref="AB100:AM100" si="253">SUM(AB101:AB103)</f>
        <v>0</v>
      </c>
      <c r="AC100" s="222">
        <f t="shared" si="253"/>
        <v>0</v>
      </c>
      <c r="AD100" s="222">
        <f t="shared" si="253"/>
        <v>0</v>
      </c>
      <c r="AE100" s="222">
        <f t="shared" si="253"/>
        <v>0</v>
      </c>
      <c r="AF100" s="222">
        <f t="shared" si="253"/>
        <v>0</v>
      </c>
      <c r="AG100" s="222">
        <f t="shared" si="253"/>
        <v>0</v>
      </c>
      <c r="AH100" s="222">
        <f t="shared" si="253"/>
        <v>0</v>
      </c>
      <c r="AI100" s="222">
        <f t="shared" si="253"/>
        <v>0</v>
      </c>
      <c r="AJ100" s="222">
        <f t="shared" si="253"/>
        <v>0</v>
      </c>
      <c r="AK100" s="222">
        <f t="shared" si="253"/>
        <v>0</v>
      </c>
      <c r="AL100" s="222">
        <f t="shared" si="253"/>
        <v>0</v>
      </c>
      <c r="AM100" s="222">
        <f t="shared" si="253"/>
        <v>0</v>
      </c>
      <c r="AN100" s="133">
        <f t="shared" si="235"/>
        <v>0</v>
      </c>
      <c r="AO100" s="249"/>
      <c r="AP100" s="249"/>
      <c r="AQ100" s="249">
        <f>AVERAGE(AQ101:AQ103)</f>
        <v>8</v>
      </c>
      <c r="AR100" s="249">
        <f>AVERAGE(AR101:AR103)</f>
        <v>5</v>
      </c>
      <c r="AS100" s="249">
        <f>AVERAGE(AS101:AS103)</f>
        <v>5</v>
      </c>
      <c r="AT100" s="249"/>
      <c r="AU100" s="249">
        <f>AVERAGE(AU101:AU103)</f>
        <v>9</v>
      </c>
      <c r="AV100" s="249">
        <f>AVERAGE(AV101:AV103)</f>
        <v>8</v>
      </c>
      <c r="AW100" s="249">
        <f>AVERAGE(AW101:AW103)</f>
        <v>8</v>
      </c>
      <c r="AX100" s="249"/>
      <c r="AY100" s="249"/>
      <c r="AZ100" s="249"/>
      <c r="BA100" s="54">
        <f t="shared" ref="BA100:BA116" si="254">AVERAGE(AO100:AZ100)</f>
        <v>7.166666666666667</v>
      </c>
      <c r="BB100" s="249"/>
      <c r="BC100" s="249"/>
      <c r="BD100" s="249">
        <f>AVERAGE(BD101:BD103)</f>
        <v>100</v>
      </c>
      <c r="BE100" s="249">
        <f>AVERAGE(BE101:BE103)</f>
        <v>100</v>
      </c>
      <c r="BF100" s="249">
        <f>AVERAGE(BF101:BF103)</f>
        <v>100</v>
      </c>
      <c r="BG100" s="249"/>
      <c r="BH100" s="249">
        <f>AVERAGE(BH101:BH103)</f>
        <v>100</v>
      </c>
      <c r="BI100" s="249">
        <f>AVERAGE(BI101:BI103)</f>
        <v>100</v>
      </c>
      <c r="BJ100" s="249">
        <f>AVERAGE(BJ101:BJ103)</f>
        <v>100</v>
      </c>
      <c r="BK100" s="249"/>
      <c r="BL100" s="249"/>
      <c r="BM100" s="249"/>
      <c r="BN100" s="53">
        <f t="shared" si="232"/>
        <v>100</v>
      </c>
    </row>
    <row r="101" spans="1:66" ht="16.5" customHeight="1">
      <c r="A101" s="146" t="s">
        <v>170</v>
      </c>
      <c r="B101" s="147">
        <v>0</v>
      </c>
      <c r="C101" s="147">
        <v>0</v>
      </c>
      <c r="D101" s="147">
        <v>0</v>
      </c>
      <c r="E101" s="147">
        <v>1</v>
      </c>
      <c r="F101" s="147">
        <v>2</v>
      </c>
      <c r="G101" s="147">
        <v>0</v>
      </c>
      <c r="H101" s="147">
        <v>1</v>
      </c>
      <c r="I101" s="147">
        <v>1</v>
      </c>
      <c r="J101" s="147">
        <v>2</v>
      </c>
      <c r="K101" s="147">
        <v>0</v>
      </c>
      <c r="L101" s="147">
        <v>0</v>
      </c>
      <c r="M101" s="147">
        <v>0</v>
      </c>
      <c r="N101" s="133">
        <f t="shared" si="165"/>
        <v>7</v>
      </c>
      <c r="O101" s="147">
        <v>0</v>
      </c>
      <c r="P101" s="147">
        <v>0</v>
      </c>
      <c r="Q101" s="147">
        <v>0</v>
      </c>
      <c r="R101" s="147">
        <v>5</v>
      </c>
      <c r="S101" s="147">
        <v>10</v>
      </c>
      <c r="T101" s="147">
        <v>0</v>
      </c>
      <c r="U101" s="147">
        <v>8</v>
      </c>
      <c r="V101" s="147">
        <v>8</v>
      </c>
      <c r="W101" s="147">
        <v>16</v>
      </c>
      <c r="X101" s="147">
        <v>0</v>
      </c>
      <c r="Y101" s="147">
        <v>0</v>
      </c>
      <c r="Z101" s="147">
        <v>0</v>
      </c>
      <c r="AA101" s="133">
        <f t="shared" si="234"/>
        <v>47</v>
      </c>
      <c r="AB101" s="147">
        <v>0</v>
      </c>
      <c r="AC101" s="147">
        <v>0</v>
      </c>
      <c r="AD101" s="147">
        <v>0</v>
      </c>
      <c r="AE101" s="147">
        <v>0</v>
      </c>
      <c r="AF101" s="147">
        <v>0</v>
      </c>
      <c r="AG101" s="147">
        <v>0</v>
      </c>
      <c r="AH101" s="147">
        <v>0</v>
      </c>
      <c r="AI101" s="147">
        <v>0</v>
      </c>
      <c r="AJ101" s="147">
        <v>0</v>
      </c>
      <c r="AK101" s="147">
        <v>0</v>
      </c>
      <c r="AL101" s="147">
        <v>0</v>
      </c>
      <c r="AM101" s="147">
        <v>0</v>
      </c>
      <c r="AN101" s="133">
        <f t="shared" si="235"/>
        <v>0</v>
      </c>
      <c r="AO101" s="161"/>
      <c r="AP101" s="161"/>
      <c r="AQ101" s="161"/>
      <c r="AR101" s="161">
        <v>5</v>
      </c>
      <c r="AS101" s="161">
        <v>5</v>
      </c>
      <c r="AT101" s="161"/>
      <c r="AU101" s="161">
        <v>8</v>
      </c>
      <c r="AV101" s="161">
        <v>8</v>
      </c>
      <c r="AW101" s="161">
        <v>8</v>
      </c>
      <c r="AX101" s="161"/>
      <c r="AY101" s="161"/>
      <c r="AZ101" s="161"/>
      <c r="BA101" s="54">
        <f t="shared" si="254"/>
        <v>6.8</v>
      </c>
      <c r="BB101" s="339"/>
      <c r="BC101" s="339"/>
      <c r="BD101" s="339"/>
      <c r="BE101" s="339">
        <f t="shared" ref="BE101" si="255">IF(E101=0,0,(R101+AE101)/(E101*AR101)*100)</f>
        <v>100</v>
      </c>
      <c r="BF101" s="339">
        <f t="shared" ref="BF101" si="256">IF(F101=0,0,(S101+AF101)/(F101*AS101)*100)</f>
        <v>100</v>
      </c>
      <c r="BG101" s="339"/>
      <c r="BH101" s="339">
        <f t="shared" ref="BH101:BH102" si="257">IF(H101=0,0,(U101+AH101)/(H101*AU101)*100)</f>
        <v>100</v>
      </c>
      <c r="BI101" s="339">
        <f t="shared" ref="BI101" si="258">IF(I101=0,0,(V101+AI101)/(I101*AV101)*100)</f>
        <v>100</v>
      </c>
      <c r="BJ101" s="339">
        <f t="shared" ref="BJ101" si="259">IF(J101=0,0,(W101+AJ101)/(J101*AW101)*100)</f>
        <v>100</v>
      </c>
      <c r="BK101" s="339"/>
      <c r="BL101" s="339"/>
      <c r="BM101" s="339"/>
      <c r="BN101" s="53">
        <f t="shared" si="232"/>
        <v>100</v>
      </c>
    </row>
    <row r="102" spans="1:66" ht="16.5" customHeight="1">
      <c r="A102" s="146" t="s">
        <v>172</v>
      </c>
      <c r="B102" s="147">
        <v>0</v>
      </c>
      <c r="C102" s="147">
        <v>0</v>
      </c>
      <c r="D102" s="147">
        <v>1</v>
      </c>
      <c r="E102" s="147">
        <v>0</v>
      </c>
      <c r="F102" s="147">
        <v>0</v>
      </c>
      <c r="G102" s="147">
        <v>0</v>
      </c>
      <c r="H102" s="147">
        <v>1</v>
      </c>
      <c r="I102" s="147">
        <v>0</v>
      </c>
      <c r="J102" s="147">
        <v>0</v>
      </c>
      <c r="K102" s="147">
        <v>0</v>
      </c>
      <c r="L102" s="147">
        <v>0</v>
      </c>
      <c r="M102" s="147">
        <v>0</v>
      </c>
      <c r="N102" s="133">
        <f t="shared" si="165"/>
        <v>2</v>
      </c>
      <c r="O102" s="147">
        <v>0</v>
      </c>
      <c r="P102" s="147">
        <v>0</v>
      </c>
      <c r="Q102" s="147">
        <v>9</v>
      </c>
      <c r="R102" s="147">
        <v>0</v>
      </c>
      <c r="S102" s="147">
        <v>0</v>
      </c>
      <c r="T102" s="147">
        <v>0</v>
      </c>
      <c r="U102" s="147">
        <v>10</v>
      </c>
      <c r="V102" s="147">
        <v>0</v>
      </c>
      <c r="W102" s="147">
        <v>0</v>
      </c>
      <c r="X102" s="147">
        <v>0</v>
      </c>
      <c r="Y102" s="147">
        <v>0</v>
      </c>
      <c r="Z102" s="147">
        <v>0</v>
      </c>
      <c r="AA102" s="133">
        <f t="shared" si="234"/>
        <v>19</v>
      </c>
      <c r="AB102" s="147">
        <v>0</v>
      </c>
      <c r="AC102" s="147">
        <v>0</v>
      </c>
      <c r="AD102" s="147">
        <v>0</v>
      </c>
      <c r="AE102" s="147">
        <v>0</v>
      </c>
      <c r="AF102" s="147">
        <v>0</v>
      </c>
      <c r="AG102" s="147">
        <v>0</v>
      </c>
      <c r="AH102" s="147">
        <v>0</v>
      </c>
      <c r="AI102" s="147">
        <v>0</v>
      </c>
      <c r="AJ102" s="147">
        <v>0</v>
      </c>
      <c r="AK102" s="147">
        <v>0</v>
      </c>
      <c r="AL102" s="147">
        <v>0</v>
      </c>
      <c r="AM102" s="147">
        <v>0</v>
      </c>
      <c r="AN102" s="133">
        <f t="shared" si="235"/>
        <v>0</v>
      </c>
      <c r="AO102" s="161"/>
      <c r="AP102" s="161"/>
      <c r="AQ102" s="161">
        <v>9</v>
      </c>
      <c r="AR102" s="161"/>
      <c r="AS102" s="161"/>
      <c r="AT102" s="161"/>
      <c r="AU102" s="161">
        <v>10</v>
      </c>
      <c r="AV102" s="161"/>
      <c r="AW102" s="161"/>
      <c r="AX102" s="161"/>
      <c r="AY102" s="161"/>
      <c r="AZ102" s="161"/>
      <c r="BA102" s="54">
        <f t="shared" si="254"/>
        <v>9.5</v>
      </c>
      <c r="BB102" s="339"/>
      <c r="BC102" s="339"/>
      <c r="BD102" s="339">
        <f t="shared" ref="BD102:BD103" si="260">IF(D102=0,0,(Q102+AD102)/(D102*AQ102)*100)</f>
        <v>100</v>
      </c>
      <c r="BE102" s="339"/>
      <c r="BF102" s="339"/>
      <c r="BG102" s="339"/>
      <c r="BH102" s="339">
        <f t="shared" si="257"/>
        <v>100</v>
      </c>
      <c r="BI102" s="339"/>
      <c r="BJ102" s="339"/>
      <c r="BK102" s="339"/>
      <c r="BL102" s="339"/>
      <c r="BM102" s="339"/>
      <c r="BN102" s="53">
        <f t="shared" si="232"/>
        <v>100</v>
      </c>
    </row>
    <row r="103" spans="1:66" ht="16.5" customHeight="1">
      <c r="A103" s="146" t="s">
        <v>173</v>
      </c>
      <c r="B103" s="147">
        <v>0</v>
      </c>
      <c r="C103" s="147">
        <v>0</v>
      </c>
      <c r="D103" s="147">
        <v>2</v>
      </c>
      <c r="E103" s="147">
        <v>0</v>
      </c>
      <c r="F103" s="147">
        <v>0</v>
      </c>
      <c r="G103" s="147">
        <v>0</v>
      </c>
      <c r="H103" s="147">
        <v>0</v>
      </c>
      <c r="I103" s="147">
        <v>0</v>
      </c>
      <c r="J103" s="147">
        <v>0</v>
      </c>
      <c r="K103" s="147">
        <v>0</v>
      </c>
      <c r="L103" s="147">
        <v>0</v>
      </c>
      <c r="M103" s="147">
        <v>0</v>
      </c>
      <c r="N103" s="133">
        <f t="shared" si="165"/>
        <v>2</v>
      </c>
      <c r="O103" s="147">
        <v>0</v>
      </c>
      <c r="P103" s="147">
        <v>0</v>
      </c>
      <c r="Q103" s="147">
        <v>14</v>
      </c>
      <c r="R103" s="147">
        <v>0</v>
      </c>
      <c r="S103" s="147">
        <v>0</v>
      </c>
      <c r="T103" s="147">
        <v>0</v>
      </c>
      <c r="U103" s="147">
        <v>0</v>
      </c>
      <c r="V103" s="147">
        <v>0</v>
      </c>
      <c r="W103" s="147">
        <v>0</v>
      </c>
      <c r="X103" s="147">
        <v>0</v>
      </c>
      <c r="Y103" s="147">
        <v>0</v>
      </c>
      <c r="Z103" s="147">
        <v>0</v>
      </c>
      <c r="AA103" s="133">
        <f t="shared" si="234"/>
        <v>14</v>
      </c>
      <c r="AB103" s="147">
        <v>0</v>
      </c>
      <c r="AC103" s="147">
        <v>0</v>
      </c>
      <c r="AD103" s="147">
        <v>0</v>
      </c>
      <c r="AE103" s="147">
        <v>0</v>
      </c>
      <c r="AF103" s="147">
        <v>0</v>
      </c>
      <c r="AG103" s="147">
        <v>0</v>
      </c>
      <c r="AH103" s="147">
        <v>0</v>
      </c>
      <c r="AI103" s="147">
        <v>0</v>
      </c>
      <c r="AJ103" s="147">
        <v>0</v>
      </c>
      <c r="AK103" s="147">
        <v>0</v>
      </c>
      <c r="AL103" s="147">
        <v>0</v>
      </c>
      <c r="AM103" s="147">
        <v>0</v>
      </c>
      <c r="AN103" s="133">
        <f t="shared" si="235"/>
        <v>0</v>
      </c>
      <c r="AO103" s="161"/>
      <c r="AP103" s="161"/>
      <c r="AQ103" s="161">
        <v>7</v>
      </c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54">
        <f t="shared" si="254"/>
        <v>7</v>
      </c>
      <c r="BB103" s="339"/>
      <c r="BC103" s="339"/>
      <c r="BD103" s="339">
        <f t="shared" si="260"/>
        <v>100</v>
      </c>
      <c r="BE103" s="339"/>
      <c r="BF103" s="339"/>
      <c r="BG103" s="339"/>
      <c r="BH103" s="339"/>
      <c r="BI103" s="339"/>
      <c r="BJ103" s="339"/>
      <c r="BK103" s="339"/>
      <c r="BL103" s="339"/>
      <c r="BM103" s="339"/>
      <c r="BN103" s="53">
        <f t="shared" si="232"/>
        <v>100</v>
      </c>
    </row>
    <row r="104" spans="1:66" ht="16.5" customHeight="1">
      <c r="A104" s="269" t="s">
        <v>174</v>
      </c>
      <c r="B104" s="222">
        <f>SUM(B105:B107)</f>
        <v>2</v>
      </c>
      <c r="C104" s="222">
        <f>SUM(C105:C107)</f>
        <v>7</v>
      </c>
      <c r="D104" s="222">
        <f t="shared" ref="D104:M104" si="261">SUM(D105:D107)</f>
        <v>8</v>
      </c>
      <c r="E104" s="222">
        <f t="shared" si="261"/>
        <v>13</v>
      </c>
      <c r="F104" s="222">
        <f t="shared" si="261"/>
        <v>2</v>
      </c>
      <c r="G104" s="222">
        <f t="shared" si="261"/>
        <v>7</v>
      </c>
      <c r="H104" s="222">
        <f t="shared" si="261"/>
        <v>10</v>
      </c>
      <c r="I104" s="222">
        <f t="shared" si="261"/>
        <v>8</v>
      </c>
      <c r="J104" s="222">
        <f t="shared" si="261"/>
        <v>14</v>
      </c>
      <c r="K104" s="222">
        <f t="shared" si="261"/>
        <v>0</v>
      </c>
      <c r="L104" s="222">
        <f t="shared" si="261"/>
        <v>0</v>
      </c>
      <c r="M104" s="222">
        <f t="shared" si="261"/>
        <v>0</v>
      </c>
      <c r="N104" s="133">
        <f t="shared" si="165"/>
        <v>71</v>
      </c>
      <c r="O104" s="222">
        <f>SUM(O105:O107)</f>
        <v>10</v>
      </c>
      <c r="P104" s="222">
        <f>SUM(P105:P107)</f>
        <v>42</v>
      </c>
      <c r="Q104" s="222">
        <f t="shared" ref="Q104:Z104" si="262">SUM(Q105:Q107)</f>
        <v>44</v>
      </c>
      <c r="R104" s="222">
        <f t="shared" si="262"/>
        <v>75</v>
      </c>
      <c r="S104" s="222">
        <f t="shared" si="262"/>
        <v>16</v>
      </c>
      <c r="T104" s="222">
        <f t="shared" si="262"/>
        <v>37</v>
      </c>
      <c r="U104" s="222">
        <f t="shared" si="262"/>
        <v>61</v>
      </c>
      <c r="V104" s="222">
        <f t="shared" si="262"/>
        <v>47</v>
      </c>
      <c r="W104" s="222">
        <f t="shared" si="262"/>
        <v>74</v>
      </c>
      <c r="X104" s="222">
        <f t="shared" si="262"/>
        <v>0</v>
      </c>
      <c r="Y104" s="222">
        <f t="shared" si="262"/>
        <v>0</v>
      </c>
      <c r="Z104" s="222">
        <f t="shared" si="262"/>
        <v>0</v>
      </c>
      <c r="AA104" s="133">
        <f t="shared" si="234"/>
        <v>406</v>
      </c>
      <c r="AB104" s="222">
        <f>SUM(AB105:AB107)</f>
        <v>0</v>
      </c>
      <c r="AC104" s="222">
        <f>SUM(AC105:AC107)</f>
        <v>2</v>
      </c>
      <c r="AD104" s="222">
        <f t="shared" ref="AD104:AM104" si="263">SUM(AD105:AD107)</f>
        <v>8</v>
      </c>
      <c r="AE104" s="222">
        <f t="shared" si="263"/>
        <v>8</v>
      </c>
      <c r="AF104" s="222">
        <f t="shared" si="263"/>
        <v>3</v>
      </c>
      <c r="AG104" s="222">
        <f t="shared" si="263"/>
        <v>7</v>
      </c>
      <c r="AH104" s="222">
        <f t="shared" si="263"/>
        <v>9</v>
      </c>
      <c r="AI104" s="222">
        <f t="shared" si="263"/>
        <v>5</v>
      </c>
      <c r="AJ104" s="222">
        <f t="shared" si="263"/>
        <v>10</v>
      </c>
      <c r="AK104" s="222">
        <f t="shared" si="263"/>
        <v>0</v>
      </c>
      <c r="AL104" s="222">
        <f t="shared" si="263"/>
        <v>0</v>
      </c>
      <c r="AM104" s="222">
        <f t="shared" si="263"/>
        <v>0</v>
      </c>
      <c r="AN104" s="133">
        <f t="shared" si="235"/>
        <v>52</v>
      </c>
      <c r="AO104" s="249">
        <f>AVERAGE(AO105:AO107)</f>
        <v>5</v>
      </c>
      <c r="AP104" s="249">
        <f>AVERAGE(AP105:AP107)</f>
        <v>7.5</v>
      </c>
      <c r="AQ104" s="249">
        <f t="shared" ref="AQ104:AW104" si="264">AVERAGE(AQ105:AQ107)</f>
        <v>7.333333333333333</v>
      </c>
      <c r="AR104" s="249">
        <f t="shared" si="264"/>
        <v>7.5</v>
      </c>
      <c r="AS104" s="249">
        <f t="shared" si="264"/>
        <v>6</v>
      </c>
      <c r="AT104" s="249">
        <f t="shared" si="264"/>
        <v>6.5</v>
      </c>
      <c r="AU104" s="249">
        <f t="shared" si="264"/>
        <v>7.5</v>
      </c>
      <c r="AV104" s="249">
        <f t="shared" si="264"/>
        <v>7.333333333333333</v>
      </c>
      <c r="AW104" s="249">
        <f t="shared" si="264"/>
        <v>7.333333333333333</v>
      </c>
      <c r="AX104" s="249"/>
      <c r="AY104" s="249"/>
      <c r="AZ104" s="249"/>
      <c r="BA104" s="54">
        <f t="shared" si="254"/>
        <v>6.8888888888888893</v>
      </c>
      <c r="BB104" s="249">
        <f>AVERAGE(BB105:BB107)</f>
        <v>100</v>
      </c>
      <c r="BC104" s="249">
        <f t="shared" ref="BC104:BJ104" si="265">AVERAGE(BC105:BC107)</f>
        <v>94.444444444444443</v>
      </c>
      <c r="BD104" s="249">
        <f t="shared" si="265"/>
        <v>91.534391534391531</v>
      </c>
      <c r="BE104" s="249">
        <f t="shared" si="265"/>
        <v>90.277777777777771</v>
      </c>
      <c r="BF104" s="249">
        <f t="shared" si="265"/>
        <v>100</v>
      </c>
      <c r="BG104" s="249">
        <f t="shared" si="265"/>
        <v>100</v>
      </c>
      <c r="BH104" s="249">
        <f t="shared" si="265"/>
        <v>91.666666666666671</v>
      </c>
      <c r="BI104" s="249">
        <f t="shared" si="265"/>
        <v>92.592592592592595</v>
      </c>
      <c r="BJ104" s="249">
        <f t="shared" si="265"/>
        <v>75.925925925925924</v>
      </c>
      <c r="BK104" s="249"/>
      <c r="BL104" s="249"/>
      <c r="BM104" s="249"/>
      <c r="BN104" s="53">
        <f t="shared" si="232"/>
        <v>92.937977660199877</v>
      </c>
    </row>
    <row r="105" spans="1:66" ht="16.5" customHeight="1">
      <c r="A105" s="323" t="s">
        <v>175</v>
      </c>
      <c r="B105" s="282">
        <v>2</v>
      </c>
      <c r="C105" s="282">
        <v>6</v>
      </c>
      <c r="D105" s="282">
        <v>5</v>
      </c>
      <c r="E105" s="282">
        <v>9</v>
      </c>
      <c r="F105" s="282">
        <v>2</v>
      </c>
      <c r="G105" s="282">
        <v>5</v>
      </c>
      <c r="H105" s="282">
        <v>8</v>
      </c>
      <c r="I105" s="282">
        <v>4</v>
      </c>
      <c r="J105" s="282">
        <v>7</v>
      </c>
      <c r="K105" s="282">
        <v>0</v>
      </c>
      <c r="L105" s="282">
        <v>0</v>
      </c>
      <c r="M105" s="282">
        <v>0</v>
      </c>
      <c r="N105" s="133">
        <f t="shared" si="165"/>
        <v>48</v>
      </c>
      <c r="O105" s="282">
        <v>10</v>
      </c>
      <c r="P105" s="282">
        <v>36</v>
      </c>
      <c r="Q105" s="282">
        <v>30</v>
      </c>
      <c r="R105" s="282">
        <v>54</v>
      </c>
      <c r="S105" s="282">
        <v>12</v>
      </c>
      <c r="T105" s="282">
        <v>30</v>
      </c>
      <c r="U105" s="282">
        <v>48</v>
      </c>
      <c r="V105" s="282">
        <v>24</v>
      </c>
      <c r="W105" s="282">
        <v>39</v>
      </c>
      <c r="X105" s="282">
        <v>0</v>
      </c>
      <c r="Y105" s="282">
        <v>0</v>
      </c>
      <c r="Z105" s="282">
        <v>0</v>
      </c>
      <c r="AA105" s="133">
        <f t="shared" si="234"/>
        <v>283</v>
      </c>
      <c r="AB105" s="282">
        <v>0</v>
      </c>
      <c r="AC105" s="282">
        <v>0</v>
      </c>
      <c r="AD105" s="282">
        <v>0</v>
      </c>
      <c r="AE105" s="282">
        <v>0</v>
      </c>
      <c r="AF105" s="282">
        <v>0</v>
      </c>
      <c r="AG105" s="282">
        <v>0</v>
      </c>
      <c r="AH105" s="282">
        <v>0</v>
      </c>
      <c r="AI105" s="282">
        <v>0</v>
      </c>
      <c r="AJ105" s="282">
        <v>3</v>
      </c>
      <c r="AK105" s="282">
        <v>0</v>
      </c>
      <c r="AL105" s="282">
        <v>0</v>
      </c>
      <c r="AM105" s="282">
        <v>0</v>
      </c>
      <c r="AN105" s="133">
        <f t="shared" si="235"/>
        <v>3</v>
      </c>
      <c r="AO105" s="305">
        <v>5</v>
      </c>
      <c r="AP105" s="305">
        <v>6</v>
      </c>
      <c r="AQ105" s="305">
        <v>6</v>
      </c>
      <c r="AR105" s="305">
        <v>6</v>
      </c>
      <c r="AS105" s="305">
        <v>6</v>
      </c>
      <c r="AT105" s="305">
        <v>6</v>
      </c>
      <c r="AU105" s="305">
        <v>6</v>
      </c>
      <c r="AV105" s="305">
        <v>6</v>
      </c>
      <c r="AW105" s="305">
        <v>6</v>
      </c>
      <c r="AX105" s="305"/>
      <c r="AY105" s="305"/>
      <c r="AZ105" s="305"/>
      <c r="BA105" s="54">
        <f t="shared" si="254"/>
        <v>5.8888888888888893</v>
      </c>
      <c r="BB105" s="286">
        <f t="shared" ref="BB105" si="266">IF(B105=0,0,(O105+AB105)/(B105*AO105)*100)</f>
        <v>100</v>
      </c>
      <c r="BC105" s="286">
        <f t="shared" ref="BC105:BC106" si="267">IF(C105=0,0,(P105+AC105)/(C105*AP105)*100)</f>
        <v>100</v>
      </c>
      <c r="BD105" s="286">
        <f t="shared" ref="BD105:BD107" si="268">IF(D105=0,0,(Q105+AD105)/(D105*AQ105)*100)</f>
        <v>100</v>
      </c>
      <c r="BE105" s="286">
        <f t="shared" ref="BE105:BE106" si="269">IF(E105=0,0,(R105+AE105)/(E105*AR105)*100)</f>
        <v>100</v>
      </c>
      <c r="BF105" s="286">
        <f t="shared" ref="BF105" si="270">IF(F105=0,0,(S105+AF105)/(F105*AS105)*100)</f>
        <v>100</v>
      </c>
      <c r="BG105" s="286">
        <f t="shared" ref="BG105:BG107" si="271">IF(G105=0,0,(T105+AG105)/(G105*AT105)*100)</f>
        <v>100</v>
      </c>
      <c r="BH105" s="286">
        <f t="shared" ref="BH105:BH106" si="272">IF(H105=0,0,(U105+AH105)/(H105*AU105)*100)</f>
        <v>100</v>
      </c>
      <c r="BI105" s="286">
        <f t="shared" ref="BI105:BI107" si="273">IF(I105=0,0,(V105+AI105)/(I105*AV105)*100)</f>
        <v>100</v>
      </c>
      <c r="BJ105" s="286">
        <f t="shared" ref="BJ105:BJ107" si="274">IF(J105=0,0,(W105+AJ105)/(J105*AW105)*100)</f>
        <v>100</v>
      </c>
      <c r="BK105" s="286"/>
      <c r="BL105" s="306"/>
      <c r="BM105" s="306"/>
      <c r="BN105" s="53">
        <f t="shared" si="232"/>
        <v>100</v>
      </c>
    </row>
    <row r="106" spans="1:66" ht="16.5" customHeight="1">
      <c r="A106" s="282" t="s">
        <v>176</v>
      </c>
      <c r="B106" s="282">
        <v>0</v>
      </c>
      <c r="C106" s="282">
        <v>1</v>
      </c>
      <c r="D106" s="282">
        <v>2</v>
      </c>
      <c r="E106" s="282">
        <v>4</v>
      </c>
      <c r="F106" s="282">
        <v>0</v>
      </c>
      <c r="G106" s="282">
        <v>0</v>
      </c>
      <c r="H106" s="282">
        <v>2</v>
      </c>
      <c r="I106" s="282">
        <v>3</v>
      </c>
      <c r="J106" s="282">
        <v>5</v>
      </c>
      <c r="K106" s="282">
        <v>0</v>
      </c>
      <c r="L106" s="282">
        <v>0</v>
      </c>
      <c r="M106" s="282">
        <v>0</v>
      </c>
      <c r="N106" s="133">
        <f t="shared" si="165"/>
        <v>17</v>
      </c>
      <c r="O106" s="282">
        <v>0</v>
      </c>
      <c r="P106" s="282">
        <v>6</v>
      </c>
      <c r="Q106" s="282">
        <v>12</v>
      </c>
      <c r="R106" s="282">
        <v>21</v>
      </c>
      <c r="S106" s="282">
        <v>0</v>
      </c>
      <c r="T106" s="282">
        <v>0</v>
      </c>
      <c r="U106" s="282">
        <v>13</v>
      </c>
      <c r="V106" s="282">
        <v>18</v>
      </c>
      <c r="W106" s="282">
        <v>30</v>
      </c>
      <c r="X106" s="282">
        <v>0</v>
      </c>
      <c r="Y106" s="282">
        <v>0</v>
      </c>
      <c r="Z106" s="282">
        <v>0</v>
      </c>
      <c r="AA106" s="133">
        <f t="shared" si="234"/>
        <v>100</v>
      </c>
      <c r="AB106" s="282">
        <v>0</v>
      </c>
      <c r="AC106" s="282">
        <v>2</v>
      </c>
      <c r="AD106" s="282">
        <v>4</v>
      </c>
      <c r="AE106" s="282">
        <v>8</v>
      </c>
      <c r="AF106" s="282">
        <v>0</v>
      </c>
      <c r="AG106" s="282">
        <v>0</v>
      </c>
      <c r="AH106" s="282">
        <v>2</v>
      </c>
      <c r="AI106" s="282">
        <v>3</v>
      </c>
      <c r="AJ106" s="282">
        <v>5</v>
      </c>
      <c r="AK106" s="282">
        <v>0</v>
      </c>
      <c r="AL106" s="282">
        <v>0</v>
      </c>
      <c r="AM106" s="282">
        <v>0</v>
      </c>
      <c r="AN106" s="133">
        <f t="shared" si="235"/>
        <v>24</v>
      </c>
      <c r="AO106" s="305"/>
      <c r="AP106" s="305">
        <v>9</v>
      </c>
      <c r="AQ106" s="305">
        <v>9</v>
      </c>
      <c r="AR106" s="305">
        <v>9</v>
      </c>
      <c r="AS106" s="305"/>
      <c r="AT106" s="305"/>
      <c r="AU106" s="305">
        <v>9</v>
      </c>
      <c r="AV106" s="305">
        <v>9</v>
      </c>
      <c r="AW106" s="305">
        <v>9</v>
      </c>
      <c r="AX106" s="305"/>
      <c r="AY106" s="305"/>
      <c r="AZ106" s="305"/>
      <c r="BA106" s="54">
        <f t="shared" si="254"/>
        <v>9</v>
      </c>
      <c r="BB106" s="286"/>
      <c r="BC106" s="286">
        <f t="shared" si="267"/>
        <v>88.888888888888886</v>
      </c>
      <c r="BD106" s="286">
        <f t="shared" si="268"/>
        <v>88.888888888888886</v>
      </c>
      <c r="BE106" s="286">
        <f t="shared" si="269"/>
        <v>80.555555555555557</v>
      </c>
      <c r="BF106" s="286"/>
      <c r="BG106" s="286"/>
      <c r="BH106" s="286">
        <f t="shared" si="272"/>
        <v>83.333333333333343</v>
      </c>
      <c r="BI106" s="286">
        <f t="shared" si="273"/>
        <v>77.777777777777786</v>
      </c>
      <c r="BJ106" s="286">
        <f t="shared" si="274"/>
        <v>77.777777777777786</v>
      </c>
      <c r="BK106" s="286"/>
      <c r="BL106" s="306"/>
      <c r="BM106" s="306"/>
      <c r="BN106" s="53">
        <f t="shared" si="232"/>
        <v>82.870370370370367</v>
      </c>
    </row>
    <row r="107" spans="1:66" ht="16.5" customHeight="1">
      <c r="A107" s="282" t="s">
        <v>177</v>
      </c>
      <c r="B107" s="282">
        <v>0</v>
      </c>
      <c r="C107" s="282">
        <v>0</v>
      </c>
      <c r="D107" s="282">
        <v>1</v>
      </c>
      <c r="E107" s="282">
        <v>0</v>
      </c>
      <c r="F107" s="282">
        <v>0</v>
      </c>
      <c r="G107" s="282">
        <v>2</v>
      </c>
      <c r="H107" s="282">
        <v>0</v>
      </c>
      <c r="I107" s="282">
        <v>1</v>
      </c>
      <c r="J107" s="282">
        <v>2</v>
      </c>
      <c r="K107" s="282">
        <v>0</v>
      </c>
      <c r="L107" s="282">
        <v>0</v>
      </c>
      <c r="M107" s="282">
        <v>0</v>
      </c>
      <c r="N107" s="133">
        <f t="shared" si="165"/>
        <v>6</v>
      </c>
      <c r="O107" s="282">
        <v>0</v>
      </c>
      <c r="P107" s="282">
        <v>0</v>
      </c>
      <c r="Q107" s="282">
        <v>2</v>
      </c>
      <c r="R107" s="282">
        <v>0</v>
      </c>
      <c r="S107" s="282">
        <v>4</v>
      </c>
      <c r="T107" s="282">
        <v>7</v>
      </c>
      <c r="U107" s="282">
        <v>0</v>
      </c>
      <c r="V107" s="282">
        <v>5</v>
      </c>
      <c r="W107" s="282">
        <v>5</v>
      </c>
      <c r="X107" s="282">
        <v>0</v>
      </c>
      <c r="Y107" s="282">
        <v>0</v>
      </c>
      <c r="Z107" s="282">
        <v>0</v>
      </c>
      <c r="AA107" s="133">
        <f t="shared" si="234"/>
        <v>23</v>
      </c>
      <c r="AB107" s="282">
        <v>0</v>
      </c>
      <c r="AC107" s="282">
        <v>0</v>
      </c>
      <c r="AD107" s="282">
        <v>4</v>
      </c>
      <c r="AE107" s="282">
        <v>0</v>
      </c>
      <c r="AF107" s="282">
        <v>3</v>
      </c>
      <c r="AG107" s="282">
        <v>7</v>
      </c>
      <c r="AH107" s="282">
        <v>7</v>
      </c>
      <c r="AI107" s="282">
        <v>2</v>
      </c>
      <c r="AJ107" s="282">
        <v>2</v>
      </c>
      <c r="AK107" s="282">
        <v>0</v>
      </c>
      <c r="AL107" s="282">
        <v>0</v>
      </c>
      <c r="AM107" s="282">
        <v>0</v>
      </c>
      <c r="AN107" s="133">
        <f t="shared" si="235"/>
        <v>25</v>
      </c>
      <c r="AO107" s="305"/>
      <c r="AP107" s="305"/>
      <c r="AQ107" s="305">
        <v>7</v>
      </c>
      <c r="AR107" s="305"/>
      <c r="AS107" s="305"/>
      <c r="AT107" s="305">
        <v>7</v>
      </c>
      <c r="AU107" s="305"/>
      <c r="AV107" s="305">
        <v>7</v>
      </c>
      <c r="AW107" s="305">
        <v>7</v>
      </c>
      <c r="AX107" s="305"/>
      <c r="AY107" s="305"/>
      <c r="AZ107" s="305"/>
      <c r="BA107" s="54">
        <f t="shared" si="254"/>
        <v>7</v>
      </c>
      <c r="BB107" s="286"/>
      <c r="BC107" s="286"/>
      <c r="BD107" s="286">
        <f t="shared" si="268"/>
        <v>85.714285714285708</v>
      </c>
      <c r="BE107" s="286"/>
      <c r="BF107" s="286"/>
      <c r="BG107" s="286">
        <f t="shared" si="271"/>
        <v>100</v>
      </c>
      <c r="BH107" s="286"/>
      <c r="BI107" s="286">
        <f t="shared" si="273"/>
        <v>100</v>
      </c>
      <c r="BJ107" s="286">
        <f t="shared" si="274"/>
        <v>50</v>
      </c>
      <c r="BK107" s="286"/>
      <c r="BL107" s="306"/>
      <c r="BM107" s="306"/>
      <c r="BN107" s="53">
        <f t="shared" si="232"/>
        <v>83.928571428571431</v>
      </c>
    </row>
    <row r="108" spans="1:66" ht="16.5" customHeight="1">
      <c r="A108" s="324" t="s">
        <v>178</v>
      </c>
      <c r="B108" s="222">
        <f t="shared" ref="B108:M108" si="275">SUM(B109:B116)</f>
        <v>78</v>
      </c>
      <c r="C108" s="222">
        <f t="shared" si="275"/>
        <v>75</v>
      </c>
      <c r="D108" s="222">
        <f t="shared" si="275"/>
        <v>93</v>
      </c>
      <c r="E108" s="222">
        <f t="shared" si="275"/>
        <v>94</v>
      </c>
      <c r="F108" s="222">
        <f t="shared" si="275"/>
        <v>122</v>
      </c>
      <c r="G108" s="222">
        <f t="shared" si="275"/>
        <v>109</v>
      </c>
      <c r="H108" s="222">
        <f t="shared" si="275"/>
        <v>137</v>
      </c>
      <c r="I108" s="222">
        <f t="shared" si="275"/>
        <v>147</v>
      </c>
      <c r="J108" s="222">
        <f t="shared" si="275"/>
        <v>155</v>
      </c>
      <c r="K108" s="222">
        <f t="shared" si="275"/>
        <v>76</v>
      </c>
      <c r="L108" s="222">
        <f t="shared" si="275"/>
        <v>42</v>
      </c>
      <c r="M108" s="222">
        <f t="shared" si="275"/>
        <v>0</v>
      </c>
      <c r="N108" s="133">
        <f t="shared" si="165"/>
        <v>1128</v>
      </c>
      <c r="O108" s="222">
        <f t="shared" ref="O108:Z108" si="276">SUM(O109:O116)</f>
        <v>444</v>
      </c>
      <c r="P108" s="222">
        <f t="shared" si="276"/>
        <v>525</v>
      </c>
      <c r="Q108" s="222">
        <f t="shared" si="276"/>
        <v>681</v>
      </c>
      <c r="R108" s="222">
        <f t="shared" si="276"/>
        <v>617</v>
      </c>
      <c r="S108" s="222">
        <f t="shared" si="276"/>
        <v>560</v>
      </c>
      <c r="T108" s="222">
        <f t="shared" si="276"/>
        <v>619</v>
      </c>
      <c r="U108" s="222">
        <f t="shared" si="276"/>
        <v>532</v>
      </c>
      <c r="V108" s="222">
        <f t="shared" si="276"/>
        <v>555</v>
      </c>
      <c r="W108" s="222">
        <f t="shared" si="276"/>
        <v>544</v>
      </c>
      <c r="X108" s="222">
        <f t="shared" si="276"/>
        <v>20</v>
      </c>
      <c r="Y108" s="222">
        <f t="shared" si="276"/>
        <v>15</v>
      </c>
      <c r="Z108" s="222">
        <f t="shared" si="276"/>
        <v>0</v>
      </c>
      <c r="AA108" s="133">
        <f t="shared" si="234"/>
        <v>5112</v>
      </c>
      <c r="AB108" s="222">
        <f t="shared" ref="AB108:AM108" si="277">SUM(AB109:AB116)</f>
        <v>39</v>
      </c>
      <c r="AC108" s="222">
        <f t="shared" si="277"/>
        <v>31</v>
      </c>
      <c r="AD108" s="222">
        <f t="shared" si="277"/>
        <v>71</v>
      </c>
      <c r="AE108" s="222">
        <f t="shared" si="277"/>
        <v>59</v>
      </c>
      <c r="AF108" s="222">
        <f t="shared" si="277"/>
        <v>91</v>
      </c>
      <c r="AG108" s="222">
        <f t="shared" si="277"/>
        <v>60</v>
      </c>
      <c r="AH108" s="222">
        <f t="shared" si="277"/>
        <v>439</v>
      </c>
      <c r="AI108" s="222">
        <f t="shared" si="277"/>
        <v>401</v>
      </c>
      <c r="AJ108" s="222">
        <f t="shared" si="277"/>
        <v>447</v>
      </c>
      <c r="AK108" s="222">
        <f t="shared" si="277"/>
        <v>125</v>
      </c>
      <c r="AL108" s="222">
        <f t="shared" si="277"/>
        <v>71</v>
      </c>
      <c r="AM108" s="222">
        <f t="shared" si="277"/>
        <v>0</v>
      </c>
      <c r="AN108" s="133">
        <f t="shared" si="235"/>
        <v>1834</v>
      </c>
      <c r="AO108" s="249">
        <f t="shared" ref="AO108:AW108" si="278">AVERAGE(AO109:AO116)</f>
        <v>7</v>
      </c>
      <c r="AP108" s="249">
        <f t="shared" si="278"/>
        <v>7.8571428571428568</v>
      </c>
      <c r="AQ108" s="249">
        <f t="shared" si="278"/>
        <v>7.8571428571428568</v>
      </c>
      <c r="AR108" s="249">
        <f t="shared" si="278"/>
        <v>7.8571428571428568</v>
      </c>
      <c r="AS108" s="249">
        <f t="shared" si="278"/>
        <v>6.1428571428571432</v>
      </c>
      <c r="AT108" s="249">
        <f t="shared" si="278"/>
        <v>6.8571428571428568</v>
      </c>
      <c r="AU108" s="249">
        <f t="shared" si="278"/>
        <v>7.125</v>
      </c>
      <c r="AV108" s="249">
        <f t="shared" si="278"/>
        <v>7.125</v>
      </c>
      <c r="AW108" s="249">
        <f t="shared" si="278"/>
        <v>7.375</v>
      </c>
      <c r="AX108" s="249">
        <f t="shared" ref="AX108:AY108" si="279">AVERAGE(AX109:AX116)</f>
        <v>6.333333333333333</v>
      </c>
      <c r="AY108" s="249">
        <f t="shared" si="279"/>
        <v>7</v>
      </c>
      <c r="AZ108" s="249"/>
      <c r="BA108" s="54">
        <f t="shared" si="254"/>
        <v>7.1390692640692635</v>
      </c>
      <c r="BB108" s="249">
        <f t="shared" ref="BB108:BL108" si="280">AVERAGE(BB109:BB116)</f>
        <v>82.455716586151368</v>
      </c>
      <c r="BC108" s="249">
        <f t="shared" si="280"/>
        <v>89.472789115646265</v>
      </c>
      <c r="BD108" s="249">
        <f t="shared" si="280"/>
        <v>98.296554394115375</v>
      </c>
      <c r="BE108" s="249">
        <f t="shared" si="280"/>
        <v>95.306386120339624</v>
      </c>
      <c r="BF108" s="249">
        <f t="shared" si="280"/>
        <v>82.109434682964093</v>
      </c>
      <c r="BG108" s="249">
        <f t="shared" si="280"/>
        <v>88.862347660152494</v>
      </c>
      <c r="BH108" s="249">
        <f t="shared" si="280"/>
        <v>91.513922275641022</v>
      </c>
      <c r="BI108" s="249">
        <f t="shared" si="280"/>
        <v>94.448295622596873</v>
      </c>
      <c r="BJ108" s="249">
        <f t="shared" si="280"/>
        <v>85.119823679145711</v>
      </c>
      <c r="BK108" s="249">
        <f t="shared" si="280"/>
        <v>51.64537359659311</v>
      </c>
      <c r="BL108" s="249">
        <f t="shared" si="280"/>
        <v>17.609126984126984</v>
      </c>
      <c r="BM108" s="249"/>
      <c r="BN108" s="53">
        <f t="shared" si="232"/>
        <v>79.712706428861182</v>
      </c>
    </row>
    <row r="109" spans="1:66" ht="16.5" customHeight="1">
      <c r="A109" s="278" t="s">
        <v>202</v>
      </c>
      <c r="B109" s="282">
        <v>14</v>
      </c>
      <c r="C109" s="282">
        <v>24</v>
      </c>
      <c r="D109" s="282">
        <v>29</v>
      </c>
      <c r="E109" s="282">
        <v>18</v>
      </c>
      <c r="F109" s="282">
        <v>25</v>
      </c>
      <c r="G109" s="282">
        <v>22</v>
      </c>
      <c r="H109" s="282">
        <v>35</v>
      </c>
      <c r="I109" s="282">
        <v>32</v>
      </c>
      <c r="J109" s="282">
        <v>32</v>
      </c>
      <c r="K109" s="282">
        <v>5</v>
      </c>
      <c r="L109" s="282">
        <v>0</v>
      </c>
      <c r="M109" s="282">
        <v>0</v>
      </c>
      <c r="N109" s="133">
        <f t="shared" si="165"/>
        <v>236</v>
      </c>
      <c r="O109" s="282">
        <v>98</v>
      </c>
      <c r="P109" s="282">
        <v>168</v>
      </c>
      <c r="Q109" s="282">
        <v>203</v>
      </c>
      <c r="R109" s="282">
        <v>126</v>
      </c>
      <c r="S109" s="282">
        <v>150</v>
      </c>
      <c r="T109" s="282">
        <v>154</v>
      </c>
      <c r="U109" s="282">
        <v>0</v>
      </c>
      <c r="V109" s="282">
        <v>0</v>
      </c>
      <c r="W109" s="282">
        <v>0</v>
      </c>
      <c r="X109" s="282">
        <v>0</v>
      </c>
      <c r="Y109" s="282">
        <v>0</v>
      </c>
      <c r="Z109" s="282">
        <v>0</v>
      </c>
      <c r="AA109" s="133">
        <f t="shared" si="234"/>
        <v>899</v>
      </c>
      <c r="AB109" s="282">
        <v>0</v>
      </c>
      <c r="AC109" s="282">
        <v>0</v>
      </c>
      <c r="AD109" s="282">
        <v>0</v>
      </c>
      <c r="AE109" s="282">
        <v>0</v>
      </c>
      <c r="AF109" s="282">
        <v>0</v>
      </c>
      <c r="AG109" s="282">
        <v>0</v>
      </c>
      <c r="AH109" s="282">
        <v>245</v>
      </c>
      <c r="AI109" s="282">
        <v>224</v>
      </c>
      <c r="AJ109" s="282">
        <v>224</v>
      </c>
      <c r="AK109" s="282">
        <v>30</v>
      </c>
      <c r="AL109" s="282">
        <v>0</v>
      </c>
      <c r="AM109" s="282">
        <v>0</v>
      </c>
      <c r="AN109" s="133">
        <f t="shared" si="235"/>
        <v>723</v>
      </c>
      <c r="AO109" s="305">
        <v>7</v>
      </c>
      <c r="AP109" s="305">
        <v>7</v>
      </c>
      <c r="AQ109" s="305">
        <v>7</v>
      </c>
      <c r="AR109" s="305">
        <v>7</v>
      </c>
      <c r="AS109" s="305">
        <v>6</v>
      </c>
      <c r="AT109" s="305">
        <v>7</v>
      </c>
      <c r="AU109" s="305">
        <v>7</v>
      </c>
      <c r="AV109" s="305">
        <v>7</v>
      </c>
      <c r="AW109" s="305">
        <v>7</v>
      </c>
      <c r="AX109" s="305">
        <v>6</v>
      </c>
      <c r="AY109" s="305"/>
      <c r="AZ109" s="305"/>
      <c r="BA109" s="54">
        <f t="shared" si="254"/>
        <v>6.8</v>
      </c>
      <c r="BB109" s="325">
        <f t="shared" ref="BB109" si="281">IF(B109=0,0,(O109+AB109)/(B109*AO109)*100)</f>
        <v>100</v>
      </c>
      <c r="BC109" s="325">
        <f t="shared" ref="BB109:BC112" si="282">IF(C109=0,0,(P109+AC109)/(C109*AP109)*100)</f>
        <v>100</v>
      </c>
      <c r="BD109" s="325">
        <f t="shared" ref="BD109" si="283">IF(D109=0,0,(Q109+AD109)/(D109*AQ109)*100)</f>
        <v>100</v>
      </c>
      <c r="BE109" s="325">
        <f t="shared" ref="BE109" si="284">IF(E109=0,0,(R109+AE109)/(E109*AR109)*100)</f>
        <v>100</v>
      </c>
      <c r="BF109" s="325">
        <f t="shared" ref="BF109" si="285">IF(F109=0,0,(S109+AF109)/(F109*AS109)*100)</f>
        <v>100</v>
      </c>
      <c r="BG109" s="325">
        <f t="shared" ref="BG109" si="286">IF(G109=0,0,(T109+AG109)/(G109*AT109)*100)</f>
        <v>100</v>
      </c>
      <c r="BH109" s="325">
        <f t="shared" ref="BH109" si="287">IF(H109=0,0,(U109+AH109)/(H109*AU109)*100)</f>
        <v>100</v>
      </c>
      <c r="BI109" s="325">
        <f t="shared" ref="BI109" si="288">IF(I109=0,0,(V109+AI109)/(I109*AV109)*100)</f>
        <v>100</v>
      </c>
      <c r="BJ109" s="325">
        <f t="shared" ref="BJ109" si="289">IF(J109=0,0,(W109+AJ109)/(J109*AW109)*100)</f>
        <v>100</v>
      </c>
      <c r="BK109" s="325">
        <f>IF(K109=0,0,(X109+AK109)/(K109*AX109)*100)</f>
        <v>100</v>
      </c>
      <c r="BL109" s="325"/>
      <c r="BM109" s="325"/>
      <c r="BN109" s="53">
        <f t="shared" si="232"/>
        <v>100</v>
      </c>
    </row>
    <row r="110" spans="1:66" ht="16.5" customHeight="1">
      <c r="A110" s="326" t="s">
        <v>203</v>
      </c>
      <c r="B110" s="327">
        <v>5</v>
      </c>
      <c r="C110" s="327">
        <v>4</v>
      </c>
      <c r="D110" s="327">
        <v>5</v>
      </c>
      <c r="E110" s="327">
        <v>11</v>
      </c>
      <c r="F110" s="327">
        <v>11</v>
      </c>
      <c r="G110" s="327">
        <v>17</v>
      </c>
      <c r="H110" s="327">
        <v>14</v>
      </c>
      <c r="I110" s="327">
        <v>9</v>
      </c>
      <c r="J110" s="327">
        <v>15</v>
      </c>
      <c r="K110" s="327">
        <v>15</v>
      </c>
      <c r="L110" s="327">
        <v>12</v>
      </c>
      <c r="M110" s="327">
        <v>0</v>
      </c>
      <c r="N110" s="133">
        <f t="shared" si="165"/>
        <v>118</v>
      </c>
      <c r="O110" s="327">
        <v>35</v>
      </c>
      <c r="P110" s="327">
        <v>28</v>
      </c>
      <c r="Q110" s="327">
        <v>35</v>
      </c>
      <c r="R110" s="327">
        <v>77</v>
      </c>
      <c r="S110" s="327">
        <v>81</v>
      </c>
      <c r="T110" s="327">
        <v>112</v>
      </c>
      <c r="U110" s="327">
        <v>0</v>
      </c>
      <c r="V110" s="327">
        <v>0</v>
      </c>
      <c r="W110" s="327">
        <v>0</v>
      </c>
      <c r="X110" s="327">
        <v>0</v>
      </c>
      <c r="Y110" s="327">
        <v>0</v>
      </c>
      <c r="Z110" s="327">
        <v>0</v>
      </c>
      <c r="AA110" s="133">
        <f t="shared" si="234"/>
        <v>368</v>
      </c>
      <c r="AB110" s="327">
        <v>0</v>
      </c>
      <c r="AC110" s="327">
        <v>0</v>
      </c>
      <c r="AD110" s="327">
        <v>0</v>
      </c>
      <c r="AE110" s="327">
        <v>0</v>
      </c>
      <c r="AF110" s="327">
        <v>0</v>
      </c>
      <c r="AG110" s="327">
        <v>0</v>
      </c>
      <c r="AH110" s="327">
        <v>126</v>
      </c>
      <c r="AI110" s="327">
        <v>81</v>
      </c>
      <c r="AJ110" s="327">
        <v>135</v>
      </c>
      <c r="AK110" s="327">
        <v>15</v>
      </c>
      <c r="AL110" s="327">
        <v>12</v>
      </c>
      <c r="AM110" s="327">
        <v>0</v>
      </c>
      <c r="AN110" s="133">
        <f t="shared" si="235"/>
        <v>369</v>
      </c>
      <c r="AO110" s="444">
        <v>7</v>
      </c>
      <c r="AP110" s="444">
        <v>7</v>
      </c>
      <c r="AQ110" s="444">
        <v>7</v>
      </c>
      <c r="AR110" s="444">
        <v>7</v>
      </c>
      <c r="AS110" s="444">
        <v>9</v>
      </c>
      <c r="AT110" s="444">
        <v>9</v>
      </c>
      <c r="AU110" s="444">
        <v>9</v>
      </c>
      <c r="AV110" s="444">
        <v>9</v>
      </c>
      <c r="AW110" s="444">
        <v>9</v>
      </c>
      <c r="AX110" s="444">
        <v>7</v>
      </c>
      <c r="AY110" s="444">
        <v>7</v>
      </c>
      <c r="AZ110" s="444"/>
      <c r="BA110" s="54">
        <f t="shared" si="254"/>
        <v>7.9090909090909092</v>
      </c>
      <c r="BB110" s="325">
        <f t="shared" ref="BB110" si="290">IF(B110=0,0,(O110+AB110)/(B110*AO110)*100)</f>
        <v>100</v>
      </c>
      <c r="BC110" s="325">
        <f t="shared" si="282"/>
        <v>100</v>
      </c>
      <c r="BD110" s="325">
        <f t="shared" ref="BD110" si="291">IF(D110=0,0,(Q110+AD110)/(D110*AQ110)*100)</f>
        <v>100</v>
      </c>
      <c r="BE110" s="325">
        <f t="shared" ref="BE110" si="292">IF(E110=0,0,(R110+AE110)/(E110*AR110)*100)</f>
        <v>100</v>
      </c>
      <c r="BF110" s="325">
        <f t="shared" ref="BF110" si="293">IF(F110=0,0,(S110+AF110)/(F110*AS110)*100)</f>
        <v>81.818181818181827</v>
      </c>
      <c r="BG110" s="325">
        <f t="shared" ref="BG110" si="294">IF(G110=0,0,(T110+AG110)/(G110*AT110)*100)</f>
        <v>73.202614379084963</v>
      </c>
      <c r="BH110" s="325">
        <f t="shared" ref="BH110" si="295">IF(H110=0,0,(U110+AH110)/(H110*AU110)*100)</f>
        <v>100</v>
      </c>
      <c r="BI110" s="325">
        <f t="shared" ref="BI110" si="296">IF(I110=0,0,(V110+AI110)/(I110*AV110)*100)</f>
        <v>100</v>
      </c>
      <c r="BJ110" s="325">
        <f t="shared" ref="BJ110" si="297">IF(J110=0,0,(W110+AJ110)/(J110*AW110)*100)</f>
        <v>100</v>
      </c>
      <c r="BK110" s="325">
        <f>IF(K110=0,0,(X110+AK110)/(K110*AX110)*100)</f>
        <v>14.285714285714285</v>
      </c>
      <c r="BL110" s="325">
        <f t="shared" ref="BL110" si="298">IF(L110=0,0,(Y110+AL110)/(L110*AY110)*100)</f>
        <v>14.285714285714285</v>
      </c>
      <c r="BM110" s="325"/>
      <c r="BN110" s="53">
        <f t="shared" si="232"/>
        <v>80.326565888063229</v>
      </c>
    </row>
    <row r="111" spans="1:66" ht="16.5" customHeight="1">
      <c r="A111" s="292" t="s">
        <v>205</v>
      </c>
      <c r="B111" s="293">
        <v>0</v>
      </c>
      <c r="C111" s="293">
        <v>1</v>
      </c>
      <c r="D111" s="293">
        <v>5</v>
      </c>
      <c r="E111" s="293">
        <v>7</v>
      </c>
      <c r="F111" s="293">
        <v>6</v>
      </c>
      <c r="G111" s="293">
        <v>7</v>
      </c>
      <c r="H111" s="293">
        <v>6</v>
      </c>
      <c r="I111" s="293">
        <v>9</v>
      </c>
      <c r="J111" s="293">
        <v>13</v>
      </c>
      <c r="K111" s="293">
        <v>12</v>
      </c>
      <c r="L111" s="293">
        <v>5</v>
      </c>
      <c r="M111" s="293">
        <v>0</v>
      </c>
      <c r="N111" s="133">
        <f t="shared" si="165"/>
        <v>71</v>
      </c>
      <c r="O111" s="293">
        <v>0</v>
      </c>
      <c r="P111" s="293">
        <v>11</v>
      </c>
      <c r="Q111" s="293">
        <v>55</v>
      </c>
      <c r="R111" s="293">
        <v>77</v>
      </c>
      <c r="S111" s="293">
        <v>42</v>
      </c>
      <c r="T111" s="293">
        <v>42</v>
      </c>
      <c r="U111" s="293">
        <v>36</v>
      </c>
      <c r="V111" s="293">
        <v>54</v>
      </c>
      <c r="W111" s="293">
        <v>80</v>
      </c>
      <c r="X111" s="293">
        <v>0</v>
      </c>
      <c r="Y111" s="293">
        <v>0</v>
      </c>
      <c r="Z111" s="293">
        <v>0</v>
      </c>
      <c r="AA111" s="133">
        <f t="shared" si="234"/>
        <v>397</v>
      </c>
      <c r="AB111" s="293">
        <v>0</v>
      </c>
      <c r="AC111" s="293">
        <v>0</v>
      </c>
      <c r="AD111" s="293">
        <v>0</v>
      </c>
      <c r="AE111" s="293">
        <v>0</v>
      </c>
      <c r="AF111" s="293">
        <v>0</v>
      </c>
      <c r="AG111" s="293">
        <v>0</v>
      </c>
      <c r="AH111" s="293">
        <v>0</v>
      </c>
      <c r="AI111" s="293">
        <v>0</v>
      </c>
      <c r="AJ111" s="293">
        <v>0</v>
      </c>
      <c r="AK111" s="293">
        <v>0</v>
      </c>
      <c r="AL111" s="293">
        <v>0</v>
      </c>
      <c r="AM111" s="293">
        <v>0</v>
      </c>
      <c r="AN111" s="133">
        <f t="shared" si="235"/>
        <v>0</v>
      </c>
      <c r="AO111" s="294"/>
      <c r="AP111" s="294">
        <v>11</v>
      </c>
      <c r="AQ111" s="294">
        <v>11</v>
      </c>
      <c r="AR111" s="294">
        <v>11</v>
      </c>
      <c r="AS111" s="294">
        <v>7</v>
      </c>
      <c r="AT111" s="294">
        <v>6</v>
      </c>
      <c r="AU111" s="294">
        <v>6</v>
      </c>
      <c r="AV111" s="294">
        <v>6</v>
      </c>
      <c r="AW111" s="294">
        <v>8</v>
      </c>
      <c r="AX111" s="294"/>
      <c r="AY111" s="294"/>
      <c r="AZ111" s="294"/>
      <c r="BA111" s="54">
        <f t="shared" si="254"/>
        <v>8.25</v>
      </c>
      <c r="BB111" s="295"/>
      <c r="BC111" s="325">
        <f t="shared" si="282"/>
        <v>100</v>
      </c>
      <c r="BD111" s="295">
        <v>100</v>
      </c>
      <c r="BE111" s="295">
        <v>100</v>
      </c>
      <c r="BF111" s="295">
        <v>100</v>
      </c>
      <c r="BG111" s="295">
        <v>100</v>
      </c>
      <c r="BH111" s="295">
        <v>100</v>
      </c>
      <c r="BI111" s="295">
        <v>100</v>
      </c>
      <c r="BJ111" s="295">
        <v>76.923076923076934</v>
      </c>
      <c r="BK111" s="295"/>
      <c r="BL111" s="295"/>
      <c r="BM111" s="325"/>
      <c r="BN111" s="53">
        <f t="shared" si="232"/>
        <v>97.115384615384613</v>
      </c>
    </row>
    <row r="112" spans="1:66" ht="16.5" customHeight="1">
      <c r="A112" s="417" t="s">
        <v>206</v>
      </c>
      <c r="B112" s="416">
        <v>5</v>
      </c>
      <c r="C112" s="416">
        <v>4</v>
      </c>
      <c r="D112" s="416">
        <v>3</v>
      </c>
      <c r="E112" s="416">
        <v>2</v>
      </c>
      <c r="F112" s="416">
        <v>8</v>
      </c>
      <c r="G112" s="416">
        <v>2</v>
      </c>
      <c r="H112" s="416">
        <v>8</v>
      </c>
      <c r="I112" s="416">
        <v>3</v>
      </c>
      <c r="J112" s="416">
        <v>9</v>
      </c>
      <c r="K112" s="416">
        <v>3</v>
      </c>
      <c r="L112" s="416">
        <v>0</v>
      </c>
      <c r="M112" s="416">
        <v>0</v>
      </c>
      <c r="N112" s="133">
        <f t="shared" si="165"/>
        <v>47</v>
      </c>
      <c r="O112" s="416">
        <v>10</v>
      </c>
      <c r="P112" s="416">
        <v>13</v>
      </c>
      <c r="Q112" s="416">
        <v>21</v>
      </c>
      <c r="R112" s="416">
        <v>14</v>
      </c>
      <c r="S112" s="416">
        <v>14</v>
      </c>
      <c r="T112" s="416">
        <v>9</v>
      </c>
      <c r="U112" s="416">
        <v>21</v>
      </c>
      <c r="V112" s="416">
        <v>21</v>
      </c>
      <c r="W112" s="416">
        <v>21</v>
      </c>
      <c r="X112" s="416">
        <v>0</v>
      </c>
      <c r="Y112" s="416">
        <v>0</v>
      </c>
      <c r="Z112" s="416">
        <v>0</v>
      </c>
      <c r="AA112" s="133">
        <f t="shared" si="234"/>
        <v>144</v>
      </c>
      <c r="AB112" s="416">
        <v>0</v>
      </c>
      <c r="AC112" s="416">
        <v>0</v>
      </c>
      <c r="AD112" s="416">
        <v>0</v>
      </c>
      <c r="AE112" s="416">
        <v>0</v>
      </c>
      <c r="AF112" s="416">
        <v>0</v>
      </c>
      <c r="AG112" s="416">
        <v>0</v>
      </c>
      <c r="AH112" s="416">
        <v>0</v>
      </c>
      <c r="AI112" s="416">
        <v>0</v>
      </c>
      <c r="AJ112" s="416">
        <v>0</v>
      </c>
      <c r="AK112" s="416">
        <v>0</v>
      </c>
      <c r="AL112" s="416">
        <v>0</v>
      </c>
      <c r="AM112" s="416">
        <v>0</v>
      </c>
      <c r="AN112" s="133">
        <f t="shared" si="235"/>
        <v>0</v>
      </c>
      <c r="AO112" s="442">
        <v>6</v>
      </c>
      <c r="AP112" s="442">
        <v>7</v>
      </c>
      <c r="AQ112" s="442">
        <v>7</v>
      </c>
      <c r="AR112" s="442">
        <v>7</v>
      </c>
      <c r="AS112" s="442">
        <v>4</v>
      </c>
      <c r="AT112" s="442">
        <v>7</v>
      </c>
      <c r="AU112" s="442">
        <v>7</v>
      </c>
      <c r="AV112" s="442">
        <v>7</v>
      </c>
      <c r="AW112" s="442">
        <v>7</v>
      </c>
      <c r="AX112" s="445"/>
      <c r="AY112" s="442"/>
      <c r="AZ112" s="442"/>
      <c r="BA112" s="54">
        <f t="shared" si="254"/>
        <v>6.5555555555555554</v>
      </c>
      <c r="BB112" s="325">
        <f t="shared" si="282"/>
        <v>33.333333333333329</v>
      </c>
      <c r="BC112" s="325">
        <f t="shared" si="282"/>
        <v>46.428571428571431</v>
      </c>
      <c r="BD112" s="325">
        <f t="shared" ref="BD112" si="299">IF(D112=0,0,(Q112+AD112)/(D112*AQ112)*100)</f>
        <v>100</v>
      </c>
      <c r="BE112" s="325">
        <f t="shared" ref="BE112" si="300">IF(E112=0,0,(R112+AE112)/(E112*AR112)*100)</f>
        <v>100</v>
      </c>
      <c r="BF112" s="325">
        <f t="shared" ref="BF112" si="301">IF(F112=0,0,(S112+AF112)/(F112*AS112)*100)</f>
        <v>43.75</v>
      </c>
      <c r="BG112" s="325">
        <f t="shared" ref="BG112" si="302">IF(G112=0,0,(T112+AG112)/(G112*AT112)*100)</f>
        <v>64.285714285714292</v>
      </c>
      <c r="BH112" s="325">
        <f t="shared" ref="BH112" si="303">IF(H112=0,0,(U112+AH112)/(H112*AU112)*100)</f>
        <v>37.5</v>
      </c>
      <c r="BI112" s="325">
        <f t="shared" ref="BI112" si="304">IF(I112=0,0,(V112+AI112)/(I112*AV112)*100)</f>
        <v>100</v>
      </c>
      <c r="BJ112" s="325">
        <f t="shared" ref="BJ112" si="305">IF(J112=0,0,(W112+AJ112)/(J112*AW112)*100)</f>
        <v>33.333333333333329</v>
      </c>
      <c r="BK112" s="325"/>
      <c r="BL112" s="325"/>
      <c r="BM112" s="325"/>
      <c r="BN112" s="53">
        <f t="shared" si="232"/>
        <v>62.070105820105823</v>
      </c>
    </row>
    <row r="113" spans="1:66" ht="16.5" customHeight="1">
      <c r="A113" s="433" t="s">
        <v>207</v>
      </c>
      <c r="B113" s="434">
        <v>1</v>
      </c>
      <c r="C113" s="434">
        <v>3</v>
      </c>
      <c r="D113" s="434">
        <v>7</v>
      </c>
      <c r="E113" s="434">
        <v>3</v>
      </c>
      <c r="F113" s="434">
        <v>10</v>
      </c>
      <c r="G113" s="434">
        <v>9</v>
      </c>
      <c r="H113" s="434">
        <v>9</v>
      </c>
      <c r="I113" s="434">
        <v>12</v>
      </c>
      <c r="J113" s="434">
        <v>8</v>
      </c>
      <c r="K113" s="434">
        <v>0</v>
      </c>
      <c r="L113" s="434">
        <v>1</v>
      </c>
      <c r="M113" s="434">
        <v>0</v>
      </c>
      <c r="N113" s="133">
        <f t="shared" si="165"/>
        <v>63</v>
      </c>
      <c r="O113" s="434">
        <v>3</v>
      </c>
      <c r="P113" s="434">
        <v>8</v>
      </c>
      <c r="Q113" s="434">
        <v>21</v>
      </c>
      <c r="R113" s="434">
        <v>15</v>
      </c>
      <c r="S113" s="434">
        <v>0</v>
      </c>
      <c r="T113" s="434">
        <v>9</v>
      </c>
      <c r="U113" s="434">
        <v>9</v>
      </c>
      <c r="V113" s="434">
        <v>12</v>
      </c>
      <c r="W113" s="434">
        <v>8</v>
      </c>
      <c r="X113" s="434">
        <v>0</v>
      </c>
      <c r="Y113" s="434">
        <v>0</v>
      </c>
      <c r="Z113" s="434">
        <v>0</v>
      </c>
      <c r="AA113" s="133">
        <f t="shared" si="234"/>
        <v>85</v>
      </c>
      <c r="AB113" s="434">
        <v>5</v>
      </c>
      <c r="AC113" s="434">
        <v>16</v>
      </c>
      <c r="AD113" s="434">
        <v>35</v>
      </c>
      <c r="AE113" s="434">
        <v>9</v>
      </c>
      <c r="AF113" s="434">
        <v>40</v>
      </c>
      <c r="AG113" s="434">
        <v>45</v>
      </c>
      <c r="AH113" s="434">
        <v>45</v>
      </c>
      <c r="AI113" s="434">
        <v>60</v>
      </c>
      <c r="AJ113" s="434">
        <v>40</v>
      </c>
      <c r="AK113" s="434">
        <v>0</v>
      </c>
      <c r="AL113" s="434">
        <v>0</v>
      </c>
      <c r="AM113" s="434">
        <v>0</v>
      </c>
      <c r="AN113" s="133">
        <f t="shared" si="235"/>
        <v>295</v>
      </c>
      <c r="AO113" s="446">
        <v>8</v>
      </c>
      <c r="AP113" s="446">
        <v>8</v>
      </c>
      <c r="AQ113" s="446">
        <v>8</v>
      </c>
      <c r="AR113" s="446">
        <v>8</v>
      </c>
      <c r="AS113" s="446">
        <v>5</v>
      </c>
      <c r="AT113" s="446">
        <v>6</v>
      </c>
      <c r="AU113" s="446">
        <v>6</v>
      </c>
      <c r="AV113" s="446">
        <v>7</v>
      </c>
      <c r="AW113" s="446">
        <v>7</v>
      </c>
      <c r="AX113" s="446"/>
      <c r="AY113" s="446">
        <v>6</v>
      </c>
      <c r="AZ113" s="446"/>
      <c r="BA113" s="54">
        <f t="shared" si="254"/>
        <v>6.9</v>
      </c>
      <c r="BB113" s="325">
        <f t="shared" ref="BB113" si="306">IF(B113=0,0,(O113+AB113)/(B113*AO113)*100)</f>
        <v>100</v>
      </c>
      <c r="BC113" s="325">
        <f t="shared" ref="BC113" si="307">IF(C113=0,0,(P113+AC113)/(C113*AP113)*100)</f>
        <v>100</v>
      </c>
      <c r="BD113" s="325">
        <f t="shared" ref="BD113" si="308">IF(D113=0,0,(Q113+AD113)/(D113*AQ113)*100)</f>
        <v>100</v>
      </c>
      <c r="BE113" s="325">
        <f t="shared" ref="BE113" si="309">IF(E113=0,0,(R113+AE113)/(E113*AR113)*100)</f>
        <v>100</v>
      </c>
      <c r="BF113" s="325">
        <f t="shared" ref="BF113" si="310">IF(F113=0,0,(S113+AF113)/(F113*AS113)*100)</f>
        <v>80</v>
      </c>
      <c r="BG113" s="325">
        <f t="shared" ref="BG113" si="311">IF(G113=0,0,(T113+AG113)/(G113*AT113)*100)</f>
        <v>100</v>
      </c>
      <c r="BH113" s="325">
        <f t="shared" ref="BH113" si="312">IF(H113=0,0,(U113+AH113)/(H113*AU113)*100)</f>
        <v>100</v>
      </c>
      <c r="BI113" s="325">
        <f t="shared" ref="BI113" si="313">IF(I113=0,0,(V113+AI113)/(I113*AV113)*100)</f>
        <v>85.714285714285708</v>
      </c>
      <c r="BJ113" s="325">
        <f t="shared" ref="BJ113" si="314">IF(J113=0,0,(W113+AJ113)/(J113*AW113)*100)</f>
        <v>85.714285714285708</v>
      </c>
      <c r="BK113" s="325"/>
      <c r="BL113" s="325">
        <f t="shared" ref="BL113:BL114" si="315">IF(L113=0,0,(Y113+AL113)/(L113*AY113)*100)</f>
        <v>0</v>
      </c>
      <c r="BM113" s="325"/>
      <c r="BN113" s="432">
        <v>70.952380952381006</v>
      </c>
    </row>
    <row r="114" spans="1:66" ht="16.5" customHeight="1">
      <c r="A114" s="328" t="s">
        <v>208</v>
      </c>
      <c r="B114" s="329">
        <v>30</v>
      </c>
      <c r="C114" s="329">
        <v>35</v>
      </c>
      <c r="D114" s="329">
        <v>41</v>
      </c>
      <c r="E114" s="329">
        <v>43</v>
      </c>
      <c r="F114" s="329">
        <v>51</v>
      </c>
      <c r="G114" s="329">
        <v>49</v>
      </c>
      <c r="H114" s="329">
        <v>48</v>
      </c>
      <c r="I114" s="329">
        <v>56</v>
      </c>
      <c r="J114" s="329">
        <v>59</v>
      </c>
      <c r="K114" s="329">
        <v>41</v>
      </c>
      <c r="L114" s="329">
        <v>24</v>
      </c>
      <c r="M114" s="329">
        <v>0</v>
      </c>
      <c r="N114" s="133">
        <f t="shared" si="165"/>
        <v>477</v>
      </c>
      <c r="O114" s="329">
        <v>240</v>
      </c>
      <c r="P114" s="329">
        <v>276</v>
      </c>
      <c r="Q114" s="329">
        <v>336</v>
      </c>
      <c r="R114" s="329">
        <v>275</v>
      </c>
      <c r="S114" s="329">
        <v>243</v>
      </c>
      <c r="T114" s="329">
        <v>275</v>
      </c>
      <c r="U114" s="329">
        <v>368</v>
      </c>
      <c r="V114" s="329">
        <v>364</v>
      </c>
      <c r="W114" s="329">
        <v>336</v>
      </c>
      <c r="X114" s="329">
        <v>20</v>
      </c>
      <c r="Y114" s="329">
        <v>15</v>
      </c>
      <c r="Z114" s="329">
        <v>0</v>
      </c>
      <c r="AA114" s="133">
        <f t="shared" si="234"/>
        <v>2748</v>
      </c>
      <c r="AB114" s="329">
        <v>15</v>
      </c>
      <c r="AC114" s="329">
        <v>15</v>
      </c>
      <c r="AD114" s="329">
        <v>30</v>
      </c>
      <c r="AE114" s="329">
        <v>30</v>
      </c>
      <c r="AF114" s="329">
        <v>30</v>
      </c>
      <c r="AG114" s="329">
        <v>15</v>
      </c>
      <c r="AH114" s="329">
        <v>15</v>
      </c>
      <c r="AI114" s="329">
        <v>15</v>
      </c>
      <c r="AJ114" s="329">
        <v>15</v>
      </c>
      <c r="AK114" s="329">
        <v>80</v>
      </c>
      <c r="AL114" s="329">
        <v>59</v>
      </c>
      <c r="AM114" s="329">
        <v>0</v>
      </c>
      <c r="AN114" s="133">
        <f t="shared" si="235"/>
        <v>319</v>
      </c>
      <c r="AO114" s="330">
        <v>9</v>
      </c>
      <c r="AP114" s="330">
        <v>9</v>
      </c>
      <c r="AQ114" s="330">
        <v>9</v>
      </c>
      <c r="AR114" s="330">
        <v>9</v>
      </c>
      <c r="AS114" s="330">
        <v>7</v>
      </c>
      <c r="AT114" s="330">
        <v>7</v>
      </c>
      <c r="AU114" s="330">
        <v>8</v>
      </c>
      <c r="AV114" s="330">
        <v>7</v>
      </c>
      <c r="AW114" s="330">
        <v>7</v>
      </c>
      <c r="AX114" s="330">
        <v>6</v>
      </c>
      <c r="AY114" s="330">
        <v>8</v>
      </c>
      <c r="AZ114" s="330"/>
      <c r="BA114" s="54">
        <f t="shared" si="254"/>
        <v>7.8181818181818183</v>
      </c>
      <c r="BB114" s="325">
        <f t="shared" ref="BB114:BB115" si="316">IF(B114=0,0,(O114+AB114)/(B114*AO114)*100)</f>
        <v>94.444444444444443</v>
      </c>
      <c r="BC114" s="325">
        <f t="shared" ref="BC114:BC115" si="317">IF(C114=0,0,(P114+AC114)/(C114*AP114)*100)</f>
        <v>92.38095238095238</v>
      </c>
      <c r="BD114" s="325">
        <f t="shared" ref="BD114:BD115" si="318">IF(D114=0,0,(Q114+AD114)/(D114*AQ114)*100)</f>
        <v>99.1869918699187</v>
      </c>
      <c r="BE114" s="325">
        <f t="shared" ref="BE114:BE115" si="319">IF(E114=0,0,(R114+AE114)/(E114*AR114)*100)</f>
        <v>78.811369509043928</v>
      </c>
      <c r="BF114" s="325">
        <f t="shared" ref="BF114:BF115" si="320">IF(F114=0,0,(S114+AF114)/(F114*AS114)*100)</f>
        <v>76.470588235294116</v>
      </c>
      <c r="BG114" s="325">
        <f t="shared" ref="BG114" si="321">IF(G114=0,0,(T114+AG114)/(G114*AT114)*100)</f>
        <v>84.548104956268219</v>
      </c>
      <c r="BH114" s="325">
        <f t="shared" ref="BH114:BH115" si="322">IF(H114=0,0,(U114+AH114)/(H114*AU114)*100)</f>
        <v>99.739583333333343</v>
      </c>
      <c r="BI114" s="325">
        <f t="shared" ref="BI114:BI115" si="323">IF(I114=0,0,(V114+AI114)/(I114*AV114)*100)</f>
        <v>96.683673469387756</v>
      </c>
      <c r="BJ114" s="325">
        <f t="shared" ref="BJ114:BJ115" si="324">IF(J114=0,0,(W114+AJ114)/(J114*AW114)*100)</f>
        <v>84.987893462469728</v>
      </c>
      <c r="BK114" s="325">
        <f t="shared" ref="BK114" si="325">IF(K114=0,0,(X114+AK114)/(K114*AX114)*100)</f>
        <v>40.650406504065039</v>
      </c>
      <c r="BL114" s="325">
        <f t="shared" si="315"/>
        <v>38.541666666666671</v>
      </c>
      <c r="BM114" s="325"/>
      <c r="BN114" s="53">
        <f t="shared" si="232"/>
        <v>80.58597043925856</v>
      </c>
    </row>
    <row r="115" spans="1:66" ht="16.5" customHeight="1">
      <c r="A115" s="462" t="s">
        <v>179</v>
      </c>
      <c r="B115" s="461">
        <v>23</v>
      </c>
      <c r="C115" s="461">
        <v>4</v>
      </c>
      <c r="D115" s="461">
        <v>3</v>
      </c>
      <c r="E115" s="461">
        <v>10</v>
      </c>
      <c r="F115" s="461">
        <v>11</v>
      </c>
      <c r="G115" s="461">
        <v>0</v>
      </c>
      <c r="H115" s="461">
        <v>13</v>
      </c>
      <c r="I115" s="461">
        <v>23</v>
      </c>
      <c r="J115" s="461">
        <v>10</v>
      </c>
      <c r="K115" s="461">
        <v>0</v>
      </c>
      <c r="L115" s="461">
        <v>0</v>
      </c>
      <c r="M115" s="461">
        <v>0</v>
      </c>
      <c r="N115" s="133">
        <f t="shared" si="165"/>
        <v>97</v>
      </c>
      <c r="O115" s="461">
        <v>58</v>
      </c>
      <c r="P115" s="461">
        <v>21</v>
      </c>
      <c r="Q115" s="461">
        <v>10</v>
      </c>
      <c r="R115" s="461">
        <v>33</v>
      </c>
      <c r="S115" s="461">
        <v>30</v>
      </c>
      <c r="T115" s="461">
        <v>0</v>
      </c>
      <c r="U115" s="461">
        <v>74</v>
      </c>
      <c r="V115" s="461">
        <v>86</v>
      </c>
      <c r="W115" s="461">
        <v>45</v>
      </c>
      <c r="X115" s="461">
        <v>0</v>
      </c>
      <c r="Y115" s="461">
        <v>0</v>
      </c>
      <c r="Z115" s="461">
        <v>0</v>
      </c>
      <c r="AA115" s="133">
        <f t="shared" si="234"/>
        <v>357</v>
      </c>
      <c r="AB115" s="461">
        <v>19</v>
      </c>
      <c r="AC115" s="461">
        <v>0</v>
      </c>
      <c r="AD115" s="461">
        <v>6</v>
      </c>
      <c r="AE115" s="461">
        <v>20</v>
      </c>
      <c r="AF115" s="461">
        <v>21</v>
      </c>
      <c r="AG115" s="461">
        <v>0</v>
      </c>
      <c r="AH115" s="461">
        <v>0</v>
      </c>
      <c r="AI115" s="461">
        <v>15</v>
      </c>
      <c r="AJ115" s="461">
        <v>15</v>
      </c>
      <c r="AK115" s="461">
        <v>0</v>
      </c>
      <c r="AL115" s="461">
        <v>0</v>
      </c>
      <c r="AM115" s="461">
        <v>0</v>
      </c>
      <c r="AN115" s="133">
        <f t="shared" si="235"/>
        <v>96</v>
      </c>
      <c r="AO115" s="461">
        <v>5</v>
      </c>
      <c r="AP115" s="461">
        <v>6</v>
      </c>
      <c r="AQ115" s="461">
        <v>6</v>
      </c>
      <c r="AR115" s="461">
        <v>6</v>
      </c>
      <c r="AS115" s="461">
        <v>5</v>
      </c>
      <c r="AT115" s="461"/>
      <c r="AU115" s="461">
        <v>6</v>
      </c>
      <c r="AV115" s="461">
        <v>6</v>
      </c>
      <c r="AW115" s="461">
        <v>6</v>
      </c>
      <c r="AX115" s="461"/>
      <c r="AY115" s="461"/>
      <c r="AZ115" s="461"/>
      <c r="BA115" s="54">
        <f t="shared" si="254"/>
        <v>5.75</v>
      </c>
      <c r="BB115" s="325">
        <f t="shared" si="316"/>
        <v>66.956521739130437</v>
      </c>
      <c r="BC115" s="325">
        <f t="shared" si="317"/>
        <v>87.5</v>
      </c>
      <c r="BD115" s="325">
        <f t="shared" si="318"/>
        <v>88.888888888888886</v>
      </c>
      <c r="BE115" s="325">
        <f t="shared" si="319"/>
        <v>88.333333333333329</v>
      </c>
      <c r="BF115" s="325">
        <f t="shared" si="320"/>
        <v>92.72727272727272</v>
      </c>
      <c r="BG115" s="325"/>
      <c r="BH115" s="325">
        <f t="shared" si="322"/>
        <v>94.871794871794862</v>
      </c>
      <c r="BI115" s="325">
        <f t="shared" si="323"/>
        <v>73.188405797101453</v>
      </c>
      <c r="BJ115" s="325">
        <f t="shared" si="324"/>
        <v>100</v>
      </c>
      <c r="BK115" s="325"/>
      <c r="BL115" s="325"/>
      <c r="BM115" s="325"/>
      <c r="BN115" s="463">
        <v>57.705518113126821</v>
      </c>
    </row>
    <row r="116" spans="1:66" ht="16.5" customHeight="1">
      <c r="A116" s="278" t="s">
        <v>209</v>
      </c>
      <c r="B116" s="282">
        <v>0</v>
      </c>
      <c r="C116" s="282">
        <v>0</v>
      </c>
      <c r="D116" s="282">
        <v>0</v>
      </c>
      <c r="E116" s="282">
        <v>0</v>
      </c>
      <c r="F116" s="282">
        <v>0</v>
      </c>
      <c r="G116" s="282">
        <v>3</v>
      </c>
      <c r="H116" s="282">
        <v>4</v>
      </c>
      <c r="I116" s="282">
        <v>3</v>
      </c>
      <c r="J116" s="282">
        <v>9</v>
      </c>
      <c r="K116" s="282">
        <v>0</v>
      </c>
      <c r="L116" s="282">
        <v>0</v>
      </c>
      <c r="M116" s="282">
        <v>0</v>
      </c>
      <c r="N116" s="133">
        <f t="shared" si="165"/>
        <v>19</v>
      </c>
      <c r="O116" s="282">
        <v>0</v>
      </c>
      <c r="P116" s="282">
        <v>0</v>
      </c>
      <c r="Q116" s="282">
        <v>0</v>
      </c>
      <c r="R116" s="282">
        <v>0</v>
      </c>
      <c r="S116" s="282">
        <v>0</v>
      </c>
      <c r="T116" s="282">
        <v>18</v>
      </c>
      <c r="U116" s="282">
        <v>24</v>
      </c>
      <c r="V116" s="282">
        <v>18</v>
      </c>
      <c r="W116" s="282">
        <v>54</v>
      </c>
      <c r="X116" s="282">
        <v>0</v>
      </c>
      <c r="Y116" s="282">
        <v>0</v>
      </c>
      <c r="Z116" s="282">
        <v>0</v>
      </c>
      <c r="AA116" s="133">
        <f t="shared" si="234"/>
        <v>114</v>
      </c>
      <c r="AB116" s="282">
        <v>0</v>
      </c>
      <c r="AC116" s="282">
        <v>0</v>
      </c>
      <c r="AD116" s="282">
        <v>0</v>
      </c>
      <c r="AE116" s="282">
        <v>0</v>
      </c>
      <c r="AF116" s="282">
        <v>0</v>
      </c>
      <c r="AG116" s="282">
        <v>0</v>
      </c>
      <c r="AH116" s="282">
        <v>8</v>
      </c>
      <c r="AI116" s="282">
        <v>6</v>
      </c>
      <c r="AJ116" s="282">
        <v>18</v>
      </c>
      <c r="AK116" s="282">
        <v>0</v>
      </c>
      <c r="AL116" s="282">
        <v>0</v>
      </c>
      <c r="AM116" s="282">
        <v>0</v>
      </c>
      <c r="AN116" s="133">
        <f t="shared" si="235"/>
        <v>32</v>
      </c>
      <c r="AO116" s="305"/>
      <c r="AP116" s="305"/>
      <c r="AQ116" s="305"/>
      <c r="AR116" s="305"/>
      <c r="AS116" s="305"/>
      <c r="AT116" s="305">
        <v>6</v>
      </c>
      <c r="AU116" s="305">
        <v>8</v>
      </c>
      <c r="AV116" s="305">
        <v>8</v>
      </c>
      <c r="AW116" s="305">
        <v>8</v>
      </c>
      <c r="AX116" s="305"/>
      <c r="AY116" s="305"/>
      <c r="AZ116" s="305"/>
      <c r="BA116" s="54">
        <f t="shared" si="254"/>
        <v>7.5</v>
      </c>
      <c r="BB116" s="286"/>
      <c r="BC116" s="286"/>
      <c r="BD116" s="286"/>
      <c r="BE116" s="286"/>
      <c r="BF116" s="286"/>
      <c r="BG116" s="325">
        <f t="shared" ref="BG116:BH116" si="326">IF(G116=0,0,(T116+AG116)/(G116*AT116)*100)</f>
        <v>100</v>
      </c>
      <c r="BH116" s="325">
        <f t="shared" si="326"/>
        <v>100</v>
      </c>
      <c r="BI116" s="325">
        <f t="shared" ref="BI116" si="327">IF(I116=0,0,(V116+AI116)/(I116*AV116)*100)</f>
        <v>100</v>
      </c>
      <c r="BJ116" s="325">
        <f t="shared" ref="BJ116" si="328">IF(J116=0,0,(W116+AJ116)/(J116*AW116)*100)</f>
        <v>100</v>
      </c>
      <c r="BK116" s="286"/>
      <c r="BL116" s="286"/>
      <c r="BM116" s="286"/>
      <c r="BN116" s="53">
        <f t="shared" si="232"/>
        <v>100</v>
      </c>
    </row>
  </sheetData>
  <mergeCells count="11">
    <mergeCell ref="BN2:BN3"/>
    <mergeCell ref="B1:BB1"/>
    <mergeCell ref="B2:M2"/>
    <mergeCell ref="N2:N3"/>
    <mergeCell ref="O2:Z2"/>
    <mergeCell ref="AA2:AA3"/>
    <mergeCell ref="AB2:AM2"/>
    <mergeCell ref="AN2:AN3"/>
    <mergeCell ref="AO2:AZ2"/>
    <mergeCell ref="BA2:BA3"/>
    <mergeCell ref="BB2:BM2"/>
  </mergeCells>
  <conditionalFormatting sqref="BB1:BM1048576">
    <cfRule type="cellIs" dxfId="1" priority="1" operator="greaterThan">
      <formula>100</formula>
    </cfRule>
    <cfRule type="cellIs" dxfId="0" priority="2" operator="greaterThan">
      <formula>100</formula>
    </cfRule>
  </conditionalFormatting>
  <pageMargins left="0.7" right="0.7" top="0.75" bottom="0.75" header="0.3" footer="0.3"/>
  <pageSetup paperSize="9" scale="43" orientation="landscape" r:id="rId1"/>
  <rowBreaks count="2" manualBreakCount="2">
    <brk id="69" max="16383" man="1"/>
    <brk id="77" max="16383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Обеспеченность</vt:lpstr>
      <vt:lpstr>для слепых и слабовидящих</vt:lpstr>
      <vt:lpstr>для глухих и слабослышащих</vt:lpstr>
      <vt:lpstr>при тяжелых нарушениях речи</vt:lpstr>
      <vt:lpstr>при нарушении ОДА</vt:lpstr>
      <vt:lpstr>при интеллектуальных нарушениях</vt:lpstr>
      <vt:lpstr>'для слепых и слабовидящих'!Область_печати</vt:lpstr>
      <vt:lpstr>Обеспеченность!Область_печати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2021-10-29T12:44:51Z</dcterms:modified>
</cp:coreProperties>
</file>